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10" activeTab="1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'表2-部门决算收入总表'!$A$1:$S$14</definedName>
    <definedName name="_xlnm.Print_Area" localSheetId="2">'表1-部门决算收支总表'!$A$1:$F$45</definedName>
    <definedName name="_xlnm.Print_Area" localSheetId="9">'表8-部门决算一般公共预算拨款“三公”经费及会议培训费表'!$A$1:$L$10</definedName>
    <definedName name="_xlnm.Print_Area" localSheetId="4">'表3-部门决算支出总表'!$A$1:$L$14</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<sst xmlns="http://schemas.openxmlformats.org/spreadsheetml/2006/main" count="701" uniqueCount="365">
  <si>
    <t>附件2</t>
  </si>
  <si>
    <t>2019年部门决算公开报表</t>
  </si>
  <si>
    <t xml:space="preserve">                            部门名称：榆阳区孟家湾乡人民政府</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</si>
  <si>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</si>
  <si>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</si>
  <si>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</si>
  <si>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</si>
  <si>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</si>
  <si>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</si>
  <si>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</si>
  <si>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</si>
  <si>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</si>
  <si>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</si>
  <si>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</si>
  <si>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</si>
  <si>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</si>
  <si>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</si>
  <si>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</si>
  <si>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</si>
  <si>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</si>
  <si>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</si>
  <si>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</si>
  <si>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t>2019年部门决算一般公共预算基本支出明细表（按经济分类科目分）</t>
  </si>
  <si>
    <t>表7</t>
  </si>
  <si>
    <t>2019年部门决算政府性基金收支表</t>
  </si>
  <si>
    <t>是</t>
  </si>
  <si>
    <t>2019年 无政府性基金收支</t>
  </si>
  <si>
    <t>表8</t>
  </si>
  <si>
    <t>2019年部门决算一般公共预算拨款“三公”经费及会议费、培训费支出表</t>
  </si>
  <si>
    <t>表9</t>
  </si>
  <si>
    <t>2019年度部门决算单位构成表</t>
  </si>
  <si>
    <t>表10</t>
  </si>
  <si>
    <t>2019年部门决算项目绩效目标自评表（一个项目对应一张表）</t>
  </si>
  <si>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</si>
  <si>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</si>
  <si>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</si>
  <si>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</si>
  <si>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</si>
  <si>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</si>
  <si>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</si>
  <si>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</si>
  <si>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</si>
  <si>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</si>
  <si>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</si>
  <si>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</si>
  <si>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</si>
  <si>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</si>
  <si>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</si>
  <si>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</si>
  <si>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</si>
  <si>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</si>
  <si>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</si>
  <si>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</si>
  <si>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</si>
  <si>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</si>
  <si>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</si>
  <si>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</si>
  <si>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</si>
  <si>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</si>
  <si>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</si>
  <si>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</si>
  <si>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</si>
  <si>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</si>
  <si>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</si>
  <si>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</si>
  <si>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</si>
  <si>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</si>
  <si>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</si>
  <si>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</si>
  <si>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</si>
  <si>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</si>
  <si>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</si>
  <si>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</si>
  <si>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</si>
  <si>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</si>
  <si>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</si>
  <si>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</si>
  <si>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</si>
  <si>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</si>
  <si>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</si>
  <si>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</si>
  <si>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</si>
  <si>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</si>
  <si>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</si>
  <si>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</si>
  <si>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</si>
  <si>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</si>
  <si>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</si>
  <si>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</si>
  <si>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</si>
  <si>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</si>
  <si>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</si>
  <si>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</si>
  <si>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</si>
  <si>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</si>
  <si>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</si>
  <si>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</si>
  <si>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</si>
  <si>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</si>
  <si>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</si>
  <si>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</si>
  <si>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</si>
  <si>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</si>
  <si>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</si>
  <si>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</si>
  <si>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</si>
  <si>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</si>
  <si>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</si>
  <si>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</si>
  <si>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</si>
  <si>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</si>
  <si>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</si>
  <si>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</si>
  <si>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</si>
  <si>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</si>
  <si>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</si>
  <si>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</si>
  <si>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</si>
  <si>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</si>
  <si>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</si>
  <si>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</si>
  <si>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</si>
  <si>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</si>
  <si>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</si>
  <si>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</si>
  <si>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</si>
  <si>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</si>
  <si>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</si>
  <si>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榆阳区孟家湾乡人民政府</t>
  </si>
  <si>
    <t>一般公共服务支出</t>
  </si>
  <si>
    <t>人大事务</t>
  </si>
  <si>
    <t xml:space="preserve">  行政运行</t>
  </si>
  <si>
    <t>政府办公厅（室）及相关机构事务</t>
  </si>
  <si>
    <t xml:space="preserve">  其他政府办公厅（室）及相关机构事务支出</t>
  </si>
  <si>
    <t>党委办公厅（室）及相关机构事务</t>
  </si>
  <si>
    <t>文化旅游体育与传媒支出</t>
  </si>
  <si>
    <t>文化和旅游</t>
  </si>
  <si>
    <t>卫生健康支出</t>
  </si>
  <si>
    <t>计划生育事务</t>
  </si>
  <si>
    <t xml:space="preserve">  计划生育机构</t>
  </si>
  <si>
    <t>节能环保支出</t>
  </si>
  <si>
    <t>自然生态保护</t>
  </si>
  <si>
    <t xml:space="preserve">  农村环境保护</t>
  </si>
  <si>
    <t>城乡社区支出</t>
  </si>
  <si>
    <t>城乡社区公共设施</t>
  </si>
  <si>
    <t xml:space="preserve">  其他城乡社区公共设施支出</t>
  </si>
  <si>
    <t>农林水支出</t>
  </si>
  <si>
    <t>农业</t>
  </si>
  <si>
    <t>林业和草原</t>
  </si>
  <si>
    <t>水利</t>
  </si>
  <si>
    <t xml:space="preserve">  其他水利支出</t>
  </si>
  <si>
    <t>农村综合改革</t>
  </si>
  <si>
    <t xml:space="preserve">  其他农村综合改革支出</t>
  </si>
  <si>
    <t>灾害防治及应急管理支出</t>
  </si>
  <si>
    <t>应急管理事务</t>
  </si>
  <si>
    <t xml:space="preserve">  其他应急管理支出</t>
  </si>
  <si>
    <t xml:space="preserve">                                                             单位：万元</t>
  </si>
  <si>
    <t>基本支出</t>
  </si>
  <si>
    <t>项目支出</t>
  </si>
  <si>
    <t>上缴上级支出</t>
  </si>
  <si>
    <t>经营支出</t>
  </si>
  <si>
    <t>对附属单位补助支出</t>
  </si>
  <si>
    <t>**</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</si>
  <si>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</si>
  <si>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</si>
  <si>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</si>
  <si>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</si>
  <si>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</si>
  <si>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</si>
  <si>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</si>
  <si>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</si>
  <si>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</si>
  <si>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</si>
  <si>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</si>
  <si>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</si>
  <si>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</si>
  <si>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经济科目编码</t>
  </si>
  <si>
    <t>经济科目名称</t>
  </si>
  <si>
    <t>工资福利支出</t>
  </si>
  <si>
    <t>30101</t>
  </si>
  <si>
    <t>基本工资</t>
  </si>
  <si>
    <t>30102</t>
  </si>
  <si>
    <t>津贴补贴</t>
  </si>
  <si>
    <t>30103</t>
  </si>
  <si>
    <t>奖金</t>
  </si>
  <si>
    <t>30112</t>
  </si>
  <si>
    <t>其他社会保障缴费</t>
  </si>
  <si>
    <t>30113</t>
  </si>
  <si>
    <t>住房公积金</t>
  </si>
  <si>
    <t>30199</t>
  </si>
  <si>
    <t>其他工资福利支出</t>
  </si>
  <si>
    <t>302</t>
  </si>
  <si>
    <t>商品和服务支出</t>
  </si>
  <si>
    <t>30201</t>
  </si>
  <si>
    <t>办公费</t>
  </si>
  <si>
    <t>30202</t>
  </si>
  <si>
    <t>印刷费</t>
  </si>
  <si>
    <t>30204</t>
  </si>
  <si>
    <t>手续费</t>
  </si>
  <si>
    <t>30205</t>
  </si>
  <si>
    <t>水费</t>
  </si>
  <si>
    <t>30206</t>
  </si>
  <si>
    <t>电费</t>
  </si>
  <si>
    <t>30207</t>
  </si>
  <si>
    <t>邮电费</t>
  </si>
  <si>
    <t>30208</t>
  </si>
  <si>
    <t>取暖费</t>
  </si>
  <si>
    <t>30211</t>
  </si>
  <si>
    <t>差旅费</t>
  </si>
  <si>
    <t>30213</t>
  </si>
  <si>
    <t>维修费</t>
  </si>
  <si>
    <t>30214</t>
  </si>
  <si>
    <t>租赁费</t>
  </si>
  <si>
    <t>30215</t>
  </si>
  <si>
    <t>会议费</t>
  </si>
  <si>
    <t>30216</t>
  </si>
  <si>
    <t>培训费</t>
  </si>
  <si>
    <t>30217</t>
  </si>
  <si>
    <t>公务接待费</t>
  </si>
  <si>
    <t>30218</t>
  </si>
  <si>
    <t>专用材料费</t>
  </si>
  <si>
    <t>劳务费</t>
  </si>
  <si>
    <t>委托业务费</t>
  </si>
  <si>
    <t>工会经费</t>
  </si>
  <si>
    <t>30231</t>
  </si>
  <si>
    <t>公务用车运行维护费</t>
  </si>
  <si>
    <t>30239</t>
  </si>
  <si>
    <t>其他交通费用</t>
  </si>
  <si>
    <t>30299</t>
  </si>
  <si>
    <t>其他商品和服务支出</t>
  </si>
  <si>
    <t>303</t>
  </si>
  <si>
    <t>对个人和家庭的补助</t>
  </si>
  <si>
    <t>个人农业生产补贴</t>
  </si>
  <si>
    <t>其他对个人和家庭的补助</t>
  </si>
  <si>
    <t>资本性支出</t>
  </si>
  <si>
    <t>基础设施建设</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</si>
  <si>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</si>
  <si>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</si>
  <si>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</si>
  <si>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</si>
  <si>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</si>
  <si>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</si>
  <si>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</si>
  <si>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</si>
  <si>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</si>
  <si>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</si>
  <si>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</si>
  <si>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三公经费小计</t>
  </si>
  <si>
    <t>因公出国（境）费用</t>
  </si>
  <si>
    <t>公务用车购置及运行维护费</t>
  </si>
  <si>
    <t>公务用车购置费</t>
  </si>
  <si>
    <t>**系统</t>
  </si>
  <si>
    <t>预算数</t>
  </si>
  <si>
    <t>2019年部门决算单位构成表</t>
  </si>
  <si>
    <t>部门</t>
  </si>
  <si>
    <t>无下属单位</t>
  </si>
  <si>
    <t>2019年部门决算项目绩效目标自评表</t>
  </si>
  <si>
    <t>（2019年度）</t>
  </si>
  <si>
    <t>项目名称</t>
  </si>
  <si>
    <t>榆阳区孟家湾乡人民政府办公楼维修改造</t>
  </si>
  <si>
    <t>主管部门</t>
  </si>
  <si>
    <t>孟家湾乡人民政府</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</si>
  <si>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</si>
  <si>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</si>
  <si>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</si>
  <si>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</si>
  <si>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</si>
  <si>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</si>
  <si>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</si>
  <si>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</si>
  <si>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</si>
  <si>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</si>
  <si>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</si>
  <si>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</si>
  <si>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</si>
  <si>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</si>
  <si>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</si>
  <si>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</si>
  <si>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</si>
  <si>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</si>
  <si>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</si>
  <si>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</si>
  <si>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</si>
  <si>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乡政府维修改造面积</t>
  </si>
  <si>
    <t>建筑面积2500平方米</t>
  </si>
  <si>
    <t>已完成</t>
  </si>
  <si>
    <t>无</t>
  </si>
  <si>
    <t>质量指标</t>
  </si>
  <si>
    <t>项目竣工验收合格率</t>
  </si>
  <si>
    <t>时效指标</t>
  </si>
  <si>
    <t>实施时间</t>
  </si>
  <si>
    <t>验收时间</t>
  </si>
  <si>
    <t>预计支出进度</t>
  </si>
  <si>
    <t>2019年6月完成</t>
  </si>
  <si>
    <t>成本指标</t>
  </si>
  <si>
    <t>项目预算控制数</t>
  </si>
  <si>
    <t>效益指标</t>
  </si>
  <si>
    <t>经济效益
指标</t>
  </si>
  <si>
    <t>业务员工作效率</t>
  </si>
  <si>
    <t>逐渐提高</t>
  </si>
  <si>
    <t>社会效益
指标</t>
  </si>
  <si>
    <t>便民程度</t>
  </si>
  <si>
    <t>生态效益
指标</t>
  </si>
  <si>
    <t>办公环境改善</t>
  </si>
  <si>
    <t>逐年改善</t>
  </si>
  <si>
    <t>可持续影响
指标</t>
  </si>
  <si>
    <t>便民程度及业务员办事效率</t>
  </si>
  <si>
    <t>满意度
指标</t>
  </si>
  <si>
    <t>服务对象
满意度指标</t>
  </si>
  <si>
    <t>服务对象满意程度</t>
  </si>
  <si>
    <t>》95%</t>
  </si>
  <si>
    <t>说明</t>
  </si>
  <si>
    <t>填报单位：榆阳区孟家湾乡人民政府</t>
  </si>
  <si>
    <t>自评得分：96</t>
  </si>
  <si>
    <t>（一）简要概述部门职能与职责</t>
  </si>
  <si>
    <t>1、保证党的路线、方针、政策的坚决贯彻执行、保证监督职能、教育和管理职能、服从和服务于经济建设的职能、负责抓好本乡党建工作、群团工作、精神文明建设工作、新闻宣传工作。
2、制定和组织实施经济、科技和社会发展计划，制定资源开发技术改造和产业结构调整方案，组织指导好各业生产，协调好本乡与外地区的经济交流与合作，促进经济发展。
3、制定并组织实施村乡建设规划，部署重点工程建设，地方道路建设及公共设施，水利设施的管理，负责土地、林木、水等自然资源和生态环境的保护，做好护林防火，封沙禁牧工作。
4、负责本行政区域内的民政、计划生育、文化教育、卫生、体育等社会公益事业的综合性工作，维护一切经济单位和个人的正当经济权益，调解和处理民事纠纷，打击刑事犯罪维护社会稳定。
5、按计划组织本级财政收入和地方税的征收，完成国家财政计划，不断培植税源，管好财政资金，增强财政实力。
6、抓好精神文明建设，丰富群众文化生活，提倡移风易俗，反对封建迷信，破除陈规陋习，树立社会主义新风尚。
7、完成上级党委及政府交办的其它事项。</t>
  </si>
  <si>
    <t>（二）简要概述部门支出情况，按活动内容分类</t>
  </si>
  <si>
    <t>（1）一般公共服务支出778.87万元，
（2）文化旅游体育与传媒支出15万元；
（3）卫生健康支出10万元；
（4）节能环保支出244.31；
（5）城乡社区支出6.52万元；
（6）农林水支出46万元；
（7）灾害防治及应急管理支出3.84万元。</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</si>
  <si>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</si>
  <si>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</si>
  <si>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</si>
  <si>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</si>
  <si>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</si>
  <si>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</si>
  <si>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</si>
  <si>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</si>
  <si>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</si>
  <si>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</si>
  <si>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</si>
  <si>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</si>
  <si>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</si>
  <si>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</si>
  <si>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</si>
  <si>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</si>
  <si>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</si>
  <si>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</si>
  <si>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</si>
  <si>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</si>
  <si>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</si>
  <si>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</si>
  <si>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</si>
  <si>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</si>
  <si>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</si>
  <si>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</si>
  <si>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</si>
  <si>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</si>
  <si>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</si>
  <si>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</si>
  <si>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</si>
  <si>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</si>
  <si>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</si>
  <si>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</si>
  <si>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</si>
  <si>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</si>
  <si>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财务人员更换，账务处理不规范。</t>
  </si>
  <si>
    <t>建议上级部门多组织财务人员进行培训学习。</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</si>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</sst>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00"/>
  </numFmts>
  <fonts count="56">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2"/>
      <name val="仿宋_GB2312"/>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8"/>
      <name val="宋体"/>
      <family val="0"/>
    </font>
    <font>
      <sz val="11"/>
      <color indexed="9"/>
      <name val="宋体"/>
      <family val="0"/>
    </font>
    <font>
      <b/>
      <sz val="10"/>
      <name val="Arial"/>
      <family val="2"/>
    </font>
    <font>
      <sz val="11"/>
      <color indexed="16"/>
      <name val="宋体"/>
      <family val="0"/>
    </font>
    <font>
      <sz val="11"/>
      <color indexed="19"/>
      <name val="宋体"/>
      <family val="0"/>
    </font>
    <font>
      <b/>
      <sz val="11"/>
      <color indexed="9"/>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7"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194">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5"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9" fontId="2" fillId="0" borderId="9" xfId="63" applyNumberFormat="1"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9" fontId="1" fillId="0" borderId="9" xfId="63" applyNumberFormat="1"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9" fontId="1" fillId="0" borderId="9" xfId="63" applyNumberFormat="1" applyBorder="1" applyAlignment="1">
      <alignment horizontal="center" vertical="center" wrapText="1"/>
      <protection/>
    </xf>
    <xf numFmtId="9" fontId="1" fillId="0" borderId="9" xfId="63" applyNumberFormat="1" applyFont="1" applyBorder="1" applyAlignment="1">
      <alignment horizontal="center" vertical="center" wrapText="1"/>
      <protection/>
    </xf>
    <xf numFmtId="57" fontId="1" fillId="0" borderId="9" xfId="63" applyNumberFormat="1" applyFont="1" applyBorder="1" applyAlignment="1">
      <alignment horizontal="center" vertical="center" wrapText="1"/>
      <protection/>
    </xf>
    <xf numFmtId="0" fontId="1" fillId="0" borderId="20" xfId="63" applyFont="1" applyBorder="1" applyAlignment="1">
      <alignment horizontal="center" vertical="center" wrapText="1"/>
      <protection/>
    </xf>
    <xf numFmtId="0" fontId="1" fillId="0" borderId="21" xfId="63" applyFont="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0" xfId="63" applyAlignment="1">
      <alignment horizontal="center" vertical="center" wrapText="1"/>
      <protection/>
    </xf>
    <xf numFmtId="9" fontId="6" fillId="0" borderId="16" xfId="0" applyNumberFormat="1" applyFont="1" applyFill="1" applyBorder="1" applyAlignment="1">
      <alignment horizontal="center" vertical="center" wrapText="1"/>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8" fillId="0" borderId="0" xfId="0" applyFont="1" applyFill="1" applyAlignment="1">
      <alignment horizontal="center" vertical="center"/>
    </xf>
    <xf numFmtId="0" fontId="9" fillId="0" borderId="2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left" vertical="center"/>
    </xf>
    <xf numFmtId="0" fontId="0" fillId="0" borderId="9" xfId="0" applyFill="1" applyBorder="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right" vertical="center"/>
    </xf>
    <xf numFmtId="0" fontId="0" fillId="0" borderId="9" xfId="0" applyFill="1" applyBorder="1" applyAlignment="1">
      <alignment horizontal="left"/>
    </xf>
    <xf numFmtId="0" fontId="0" fillId="0" borderId="9" xfId="0" applyNumberFormat="1" applyFont="1" applyFill="1" applyBorder="1" applyAlignment="1" applyProtection="1">
      <alignment horizontal="left"/>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0" xfId="0" applyAlignment="1">
      <alignment horizontal="center"/>
    </xf>
    <xf numFmtId="0" fontId="0" fillId="0" borderId="16"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0" fillId="0" borderId="9" xfId="0" applyBorder="1" applyAlignment="1">
      <alignment/>
    </xf>
    <xf numFmtId="0" fontId="0" fillId="0" borderId="9" xfId="0" applyFill="1" applyBorder="1" applyAlignment="1">
      <alignment/>
    </xf>
    <xf numFmtId="0" fontId="0" fillId="0" borderId="0" xfId="0" applyAlignment="1">
      <alignment horizontal="centerContinuous" vertical="center"/>
    </xf>
    <xf numFmtId="0" fontId="0" fillId="0" borderId="9" xfId="0" applyBorder="1" applyAlignment="1">
      <alignment/>
    </xf>
    <xf numFmtId="180" fontId="0" fillId="0" borderId="0" xfId="0" applyNumberFormat="1" applyAlignment="1">
      <alignment/>
    </xf>
    <xf numFmtId="180" fontId="0" fillId="0" borderId="0" xfId="0" applyNumberFormat="1" applyFill="1" applyAlignment="1">
      <alignment/>
    </xf>
    <xf numFmtId="180" fontId="4" fillId="0" borderId="0" xfId="0" applyNumberFormat="1" applyFont="1" applyFill="1" applyAlignment="1">
      <alignment horizontal="center" vertical="center"/>
    </xf>
    <xf numFmtId="180" fontId="0" fillId="0" borderId="9" xfId="0" applyNumberFormat="1" applyFont="1" applyFill="1" applyBorder="1" applyAlignment="1" applyProtection="1">
      <alignment horizontal="center" vertical="center"/>
      <protection/>
    </xf>
    <xf numFmtId="49" fontId="0" fillId="0" borderId="9" xfId="0" applyNumberFormat="1" applyBorder="1" applyAlignment="1">
      <alignment horizontal="center" vertical="center"/>
    </xf>
    <xf numFmtId="180" fontId="0" fillId="0" borderId="9" xfId="0" applyNumberFormat="1" applyBorder="1" applyAlignment="1">
      <alignment horizontal="right"/>
    </xf>
    <xf numFmtId="0" fontId="0" fillId="0" borderId="9" xfId="0" applyBorder="1" applyAlignment="1">
      <alignment horizontal="right"/>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2" xfId="0" applyNumberFormat="1" applyFont="1" applyBorder="1" applyAlignment="1">
      <alignment horizontal="center" vertical="center"/>
    </xf>
    <xf numFmtId="0" fontId="1" fillId="0" borderId="12" xfId="0" applyFont="1" applyBorder="1" applyAlignment="1">
      <alignment horizontal="left" vertical="center"/>
    </xf>
    <xf numFmtId="0" fontId="1" fillId="0" borderId="9"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90" t="s">
        <v>1</v>
      </c>
    </row>
    <row r="3" spans="1:14" ht="93.75" customHeight="1">
      <c r="A3" s="191"/>
      <c r="N3" s="59"/>
    </row>
    <row r="4" ht="81.75" customHeight="1">
      <c r="A4" s="192" t="s">
        <v>2</v>
      </c>
    </row>
    <row r="5" ht="40.5" customHeight="1">
      <c r="A5" s="192" t="s">
        <v>3</v>
      </c>
    </row>
    <row r="6" ht="36.75" customHeight="1">
      <c r="A6" s="192" t="s">
        <v>4</v>
      </c>
    </row>
    <row r="7" ht="12.75" customHeight="1">
      <c r="A7" s="193"/>
    </row>
    <row r="8" ht="12.75" customHeight="1">
      <c r="A8" s="193"/>
    </row>
    <row r="9" ht="12.75" customHeight="1">
      <c r="A9" s="193"/>
    </row>
    <row r="10" ht="12.75" customHeight="1">
      <c r="A10" s="193"/>
    </row>
    <row r="11" ht="12.75" customHeight="1">
      <c r="A11" s="193"/>
    </row>
    <row r="12" ht="12.75" customHeight="1">
      <c r="A12" s="193"/>
    </row>
    <row r="13" ht="12.75" customHeight="1">
      <c r="A13" s="19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G21" sqref="G21"/>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59" t="s">
        <v>27</v>
      </c>
    </row>
    <row r="2" spans="1:12" ht="28.5" customHeight="1">
      <c r="A2" s="60" t="s">
        <v>28</v>
      </c>
      <c r="B2" s="60"/>
      <c r="C2" s="60"/>
      <c r="D2" s="60"/>
      <c r="E2" s="60"/>
      <c r="F2" s="60"/>
      <c r="G2" s="60"/>
      <c r="H2" s="60"/>
      <c r="I2" s="60"/>
      <c r="J2" s="60"/>
      <c r="K2" s="60"/>
      <c r="L2" s="60"/>
    </row>
    <row r="3" ht="22.5" customHeight="1">
      <c r="L3" t="s">
        <v>35</v>
      </c>
    </row>
    <row r="4" spans="1:12" s="58" customFormat="1" ht="17.25" customHeight="1">
      <c r="A4" s="61" t="s">
        <v>110</v>
      </c>
      <c r="B4" s="61" t="s">
        <v>111</v>
      </c>
      <c r="C4" s="62" t="s">
        <v>243</v>
      </c>
      <c r="D4" s="63" t="s">
        <v>244</v>
      </c>
      <c r="E4" s="63"/>
      <c r="F4" s="63"/>
      <c r="G4" s="63"/>
      <c r="H4" s="63"/>
      <c r="I4" s="63"/>
      <c r="J4" s="63"/>
      <c r="K4" s="63"/>
      <c r="L4" s="63"/>
    </row>
    <row r="5" spans="1:12" s="58" customFormat="1" ht="17.25" customHeight="1">
      <c r="A5" s="61"/>
      <c r="B5" s="61"/>
      <c r="C5" s="62"/>
      <c r="D5" s="62" t="s">
        <v>245</v>
      </c>
      <c r="E5" s="63" t="s">
        <v>246</v>
      </c>
      <c r="F5" s="63"/>
      <c r="G5" s="63"/>
      <c r="H5" s="63"/>
      <c r="I5" s="63"/>
      <c r="J5" s="63"/>
      <c r="K5" s="63" t="s">
        <v>214</v>
      </c>
      <c r="L5" s="63" t="s">
        <v>216</v>
      </c>
    </row>
    <row r="6" spans="1:12" s="58" customFormat="1" ht="23.25" customHeight="1">
      <c r="A6" s="61"/>
      <c r="B6" s="61"/>
      <c r="C6" s="62"/>
      <c r="D6" s="62"/>
      <c r="E6" s="64" t="s">
        <v>247</v>
      </c>
      <c r="F6" s="64" t="s">
        <v>248</v>
      </c>
      <c r="G6" s="64" t="s">
        <v>218</v>
      </c>
      <c r="H6" s="64" t="s">
        <v>249</v>
      </c>
      <c r="I6" s="64"/>
      <c r="J6" s="64"/>
      <c r="K6" s="63"/>
      <c r="L6" s="63"/>
    </row>
    <row r="7" spans="1:12" s="58" customFormat="1" ht="26.25" customHeight="1">
      <c r="A7" s="61"/>
      <c r="B7" s="61"/>
      <c r="C7" s="62"/>
      <c r="D7" s="62"/>
      <c r="E7" s="64"/>
      <c r="F7" s="64"/>
      <c r="G7" s="64"/>
      <c r="H7" s="65" t="s">
        <v>125</v>
      </c>
      <c r="I7" s="65" t="s">
        <v>250</v>
      </c>
      <c r="J7" s="65" t="s">
        <v>225</v>
      </c>
      <c r="K7" s="63"/>
      <c r="L7" s="63"/>
    </row>
    <row r="8" spans="1:12" s="58" customFormat="1" ht="72" customHeight="1">
      <c r="A8" s="66" t="s">
        <v>162</v>
      </c>
      <c r="B8" s="67" t="s">
        <v>251</v>
      </c>
      <c r="C8" s="68">
        <v>1</v>
      </c>
      <c r="D8" s="69">
        <v>2</v>
      </c>
      <c r="E8" s="69">
        <v>3</v>
      </c>
      <c r="F8" s="69">
        <v>4</v>
      </c>
      <c r="G8" s="68">
        <v>5</v>
      </c>
      <c r="H8" s="68">
        <v>6</v>
      </c>
      <c r="I8" s="68">
        <v>7</v>
      </c>
      <c r="J8" s="68">
        <v>8</v>
      </c>
      <c r="K8" s="68">
        <v>9</v>
      </c>
      <c r="L8" s="68">
        <v>10</v>
      </c>
    </row>
    <row r="9" spans="1:12" s="58" customFormat="1" ht="21" customHeight="1">
      <c r="A9" s="70">
        <v>766001</v>
      </c>
      <c r="B9" s="70" t="s">
        <v>128</v>
      </c>
      <c r="C9" s="71" t="s">
        <v>252</v>
      </c>
      <c r="D9" s="70">
        <f>E9+K9+L9</f>
        <v>10.479999999999999</v>
      </c>
      <c r="E9" s="70">
        <f>F9+G9+H9</f>
        <v>6.6</v>
      </c>
      <c r="F9" s="70"/>
      <c r="G9" s="70">
        <v>2.8</v>
      </c>
      <c r="H9" s="70">
        <f>SUM(I9:J9)</f>
        <v>3.8</v>
      </c>
      <c r="I9" s="70"/>
      <c r="J9" s="70">
        <v>3.8</v>
      </c>
      <c r="K9" s="70">
        <v>2.96</v>
      </c>
      <c r="L9" s="70">
        <v>0.92</v>
      </c>
    </row>
    <row r="10" spans="1:12" s="58" customFormat="1" ht="21" customHeight="1">
      <c r="A10" s="70">
        <v>766001</v>
      </c>
      <c r="B10" s="70" t="s">
        <v>128</v>
      </c>
      <c r="C10" s="71" t="s">
        <v>39</v>
      </c>
      <c r="D10" s="70">
        <v>10.48</v>
      </c>
      <c r="E10" s="70">
        <v>6.6</v>
      </c>
      <c r="F10" s="70"/>
      <c r="G10" s="70">
        <v>2.8</v>
      </c>
      <c r="H10" s="70">
        <v>3.8</v>
      </c>
      <c r="I10" s="70"/>
      <c r="J10" s="70">
        <v>3.8</v>
      </c>
      <c r="K10" s="70">
        <v>2.96</v>
      </c>
      <c r="L10" s="70">
        <v>0.92</v>
      </c>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dimension ref="A1:B35"/>
  <sheetViews>
    <sheetView zoomScaleSheetLayoutView="100" workbookViewId="0" topLeftCell="A1">
      <selection activeCell="B10" sqref="B10"/>
    </sheetView>
  </sheetViews>
  <sheetFormatPr defaultColWidth="9.33203125" defaultRowHeight="11.25"/>
  <cols>
    <col min="1" max="1" width="22.83203125" style="0" customWidth="1"/>
    <col min="2" max="2" width="106.83203125" style="0" customWidth="1"/>
  </cols>
  <sheetData>
    <row r="1" spans="1:2" s="48" customFormat="1" ht="24.75" customHeight="1">
      <c r="A1" s="52" t="s">
        <v>253</v>
      </c>
      <c r="B1" s="52"/>
    </row>
    <row r="2" spans="1:2" s="48" customFormat="1" ht="24.75" customHeight="1">
      <c r="A2" s="53" t="s">
        <v>29</v>
      </c>
      <c r="B2" s="52"/>
    </row>
    <row r="3" spans="1:2" s="48" customFormat="1" ht="24.75" customHeight="1">
      <c r="A3" s="54" t="s">
        <v>6</v>
      </c>
      <c r="B3" s="54" t="s">
        <v>254</v>
      </c>
    </row>
    <row r="4" spans="1:2" s="48" customFormat="1" ht="31.5" customHeight="1">
      <c r="A4" s="54"/>
      <c r="B4" s="54"/>
    </row>
    <row r="5" spans="1:2" s="48" customFormat="1" ht="24.75" customHeight="1">
      <c r="A5" s="55">
        <v>1</v>
      </c>
      <c r="B5" s="55" t="s">
        <v>128</v>
      </c>
    </row>
    <row r="6" spans="1:2" s="48" customFormat="1" ht="24.75" customHeight="1">
      <c r="A6" s="55">
        <v>2</v>
      </c>
      <c r="B6" s="55" t="s">
        <v>255</v>
      </c>
    </row>
    <row r="7" spans="1:2" s="49" customFormat="1" ht="24.75" customHeight="1">
      <c r="A7" s="56"/>
      <c r="B7" s="56"/>
    </row>
    <row r="8" spans="1:2" s="49" customFormat="1" ht="24.75" customHeight="1">
      <c r="A8" s="56"/>
      <c r="B8" s="56"/>
    </row>
    <row r="9" spans="1:2" s="49" customFormat="1" ht="24.75" customHeight="1">
      <c r="A9" s="56"/>
      <c r="B9" s="56"/>
    </row>
    <row r="10" spans="1:2" s="49" customFormat="1" ht="24.75" customHeight="1">
      <c r="A10" s="56"/>
      <c r="B10" s="56"/>
    </row>
    <row r="11" spans="1:2" s="49" customFormat="1" ht="24.75" customHeight="1">
      <c r="A11" s="56"/>
      <c r="B11" s="56"/>
    </row>
    <row r="12" spans="1:2" s="49" customFormat="1" ht="24.75" customHeight="1">
      <c r="A12" s="56"/>
      <c r="B12" s="56"/>
    </row>
    <row r="13" spans="1:2" s="49" customFormat="1" ht="24.75" customHeight="1">
      <c r="A13" s="56"/>
      <c r="B13" s="56"/>
    </row>
    <row r="14" spans="1:2" s="49" customFormat="1" ht="24.75" customHeight="1">
      <c r="A14" s="56"/>
      <c r="B14" s="56"/>
    </row>
    <row r="15" spans="1:2" s="49" customFormat="1" ht="24.75" customHeight="1">
      <c r="A15" s="56"/>
      <c r="B15" s="56"/>
    </row>
    <row r="16" spans="1:2" s="49" customFormat="1" ht="24.75" customHeight="1">
      <c r="A16" s="56"/>
      <c r="B16" s="56"/>
    </row>
    <row r="17" spans="1:2" s="49" customFormat="1" ht="24.75" customHeight="1">
      <c r="A17" s="56"/>
      <c r="B17" s="56"/>
    </row>
    <row r="18" spans="1:2" s="49" customFormat="1" ht="24.75" customHeight="1">
      <c r="A18" s="56"/>
      <c r="B18" s="56"/>
    </row>
    <row r="19" spans="1:2" s="49" customFormat="1" ht="24.75" customHeight="1">
      <c r="A19" s="56"/>
      <c r="B19" s="56"/>
    </row>
    <row r="20" spans="1:2" s="49" customFormat="1" ht="24.75" customHeight="1">
      <c r="A20" s="56"/>
      <c r="B20" s="56"/>
    </row>
    <row r="21" spans="1:2" s="49" customFormat="1" ht="24.75" customHeight="1">
      <c r="A21" s="56"/>
      <c r="B21" s="56"/>
    </row>
    <row r="22" spans="1:2" s="49" customFormat="1" ht="24.75" customHeight="1">
      <c r="A22" s="56"/>
      <c r="B22" s="56"/>
    </row>
    <row r="23" spans="1:2" s="49" customFormat="1" ht="24.75" customHeight="1">
      <c r="A23" s="56"/>
      <c r="B23" s="56"/>
    </row>
    <row r="24" spans="1:2" s="49" customFormat="1" ht="24.75" customHeight="1">
      <c r="A24" s="56"/>
      <c r="B24" s="56"/>
    </row>
    <row r="25" spans="1:2" s="49" customFormat="1" ht="24.75" customHeight="1">
      <c r="A25" s="56"/>
      <c r="B25" s="56"/>
    </row>
    <row r="26" spans="1:2" s="49" customFormat="1" ht="24.75" customHeight="1">
      <c r="A26" s="56"/>
      <c r="B26" s="56"/>
    </row>
    <row r="27" spans="1:2" s="49" customFormat="1" ht="24.75" customHeight="1">
      <c r="A27" s="56"/>
      <c r="B27" s="56"/>
    </row>
    <row r="28" spans="1:2" s="49" customFormat="1" ht="24.75" customHeight="1">
      <c r="A28" s="56"/>
      <c r="B28" s="56"/>
    </row>
    <row r="29" spans="1:2" s="49" customFormat="1" ht="24.75" customHeight="1">
      <c r="A29" s="56"/>
      <c r="B29" s="56"/>
    </row>
    <row r="30" spans="1:2" s="49" customFormat="1" ht="24.75" customHeight="1">
      <c r="A30" s="56"/>
      <c r="B30" s="56"/>
    </row>
    <row r="31" spans="1:2" s="49" customFormat="1" ht="24.75" customHeight="1">
      <c r="A31" s="56"/>
      <c r="B31" s="56"/>
    </row>
    <row r="32" spans="1:2" s="49" customFormat="1" ht="24.75" customHeight="1">
      <c r="A32" s="57"/>
      <c r="B32" s="57"/>
    </row>
    <row r="33" spans="1:2" s="50" customFormat="1" ht="24.75" customHeight="1">
      <c r="A33" s="57"/>
      <c r="B33" s="57"/>
    </row>
    <row r="34" spans="1:2" s="50" customFormat="1" ht="24.75" customHeight="1">
      <c r="A34" s="57"/>
      <c r="B34" s="57"/>
    </row>
    <row r="35" spans="1:2" s="50" customFormat="1" ht="24.75" customHeight="1">
      <c r="A35" s="57"/>
      <c r="B35" s="57"/>
    </row>
    <row r="36" s="51" customFormat="1" ht="24.75" customHeight="1"/>
    <row r="37" s="51" customFormat="1" ht="24.75" customHeight="1"/>
    <row r="38" s="51" customFormat="1" ht="24.75" customHeight="1"/>
    <row r="39" s="51" customFormat="1" ht="24.75" customHeight="1"/>
    <row r="40" s="51" customFormat="1" ht="24.75" customHeight="1"/>
    <row r="41" s="51" customFormat="1" ht="24.75" customHeight="1"/>
    <row r="42" s="51" customFormat="1" ht="24.75" customHeight="1"/>
    <row r="43" s="51" customFormat="1" ht="24.75" customHeight="1"/>
    <row r="44" s="51" customFormat="1" ht="24.75" customHeight="1"/>
    <row r="45" s="51" customFormat="1" ht="24.75" customHeight="1"/>
    <row r="46" s="51" customFormat="1" ht="24.75" customHeight="1"/>
    <row r="47" s="51" customFormat="1" ht="24.75" customHeight="1"/>
    <row r="48" s="51" customFormat="1" ht="24.75" customHeight="1"/>
    <row r="49" s="51" customFormat="1" ht="24.75" customHeight="1"/>
    <row r="50" s="51" customFormat="1" ht="24.75" customHeight="1"/>
    <row r="51" s="51" customFormat="1" ht="24.75" customHeight="1"/>
    <row r="52" s="51" customFormat="1" ht="24.75" customHeight="1"/>
    <row r="53" s="51" customFormat="1" ht="24.75" customHeight="1"/>
    <row r="54" s="51" customFormat="1" ht="24.75" customHeight="1"/>
    <row r="55" s="51" customFormat="1" ht="24.75" customHeight="1"/>
    <row r="56" s="51" customFormat="1" ht="24.75" customHeight="1"/>
    <row r="57" s="51" customFormat="1" ht="24.75" customHeight="1"/>
    <row r="58" s="51" customFormat="1" ht="24.75" customHeight="1"/>
    <row r="59" s="51" customFormat="1" ht="24.75" customHeight="1"/>
    <row r="60" s="51" customFormat="1" ht="24.75" customHeight="1"/>
    <row r="61" s="51" customFormat="1" ht="24.75" customHeight="1"/>
    <row r="62" s="51" customFormat="1" ht="24.75" customHeight="1"/>
    <row r="63" s="51" customFormat="1" ht="24.75" customHeight="1"/>
    <row r="64" s="51" customFormat="1" ht="24.75" customHeight="1"/>
    <row r="65" s="51" customFormat="1" ht="24.75" customHeight="1"/>
    <row r="66" s="51" customFormat="1" ht="24.75" customHeight="1"/>
    <row r="67" s="51" customFormat="1" ht="24.75" customHeight="1"/>
    <row r="68" s="51" customFormat="1" ht="24.75" customHeight="1"/>
    <row r="69" s="51" customFormat="1" ht="24.75" customHeight="1"/>
    <row r="70" s="51" customFormat="1" ht="24.75" customHeight="1"/>
    <row r="71" s="51" customFormat="1" ht="24.75" customHeight="1"/>
    <row r="72" s="51" customFormat="1" ht="24.75" customHeight="1"/>
    <row r="73" s="51" customFormat="1" ht="24.75" customHeight="1"/>
    <row r="74" s="51" customFormat="1" ht="24.75" customHeight="1"/>
    <row r="75" s="51" customFormat="1" ht="24.75" customHeight="1"/>
    <row r="76" s="51" customFormat="1" ht="24.75" customHeight="1"/>
    <row r="77" s="51" customFormat="1" ht="24.75" customHeight="1"/>
    <row r="78" s="51" customFormat="1" ht="24.75" customHeight="1"/>
    <row r="79" s="51" customFormat="1" ht="24.75" customHeight="1"/>
    <row r="80" s="51" customFormat="1" ht="11.25"/>
    <row r="81" s="51" customFormat="1" ht="11.25"/>
    <row r="82" s="51" customFormat="1" ht="11.25"/>
    <row r="83" s="51" customFormat="1" ht="11.25"/>
    <row r="84" s="51" customFormat="1" ht="11.25"/>
    <row r="85" s="51" customFormat="1" ht="11.25"/>
    <row r="86" s="51" customFormat="1" ht="11.25"/>
    <row r="87" s="51" customFormat="1" ht="11.25"/>
    <row r="88" s="51" customFormat="1" ht="11.25"/>
    <row r="89" s="51" customFormat="1" ht="11.25"/>
    <row r="90" s="51" customFormat="1" ht="11.25"/>
    <row r="91" s="51" customFormat="1" ht="11.25"/>
    <row r="92" s="51"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7"/>
  <sheetViews>
    <sheetView zoomScaleSheetLayoutView="100" workbookViewId="0" topLeftCell="A13">
      <selection activeCell="D4" sqref="D4:H4"/>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0.33203125"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256</v>
      </c>
      <c r="B2" s="7"/>
      <c r="C2" s="7"/>
      <c r="D2" s="7"/>
      <c r="E2" s="7"/>
      <c r="F2" s="7"/>
      <c r="G2" s="7"/>
      <c r="H2" s="7"/>
    </row>
    <row r="3" spans="1:8" s="2" customFormat="1" ht="18" customHeight="1">
      <c r="A3" s="8" t="s">
        <v>257</v>
      </c>
      <c r="B3" s="8"/>
      <c r="C3" s="8"/>
      <c r="D3" s="8"/>
      <c r="E3" s="8"/>
      <c r="F3" s="8"/>
      <c r="G3" s="8"/>
      <c r="H3" s="8"/>
    </row>
    <row r="4" spans="1:8" s="2" customFormat="1" ht="30" customHeight="1">
      <c r="A4" s="20" t="s">
        <v>258</v>
      </c>
      <c r="B4" s="20"/>
      <c r="C4" s="20"/>
      <c r="D4" s="20" t="s">
        <v>259</v>
      </c>
      <c r="E4" s="20"/>
      <c r="F4" s="20"/>
      <c r="G4" s="20"/>
      <c r="H4" s="20"/>
    </row>
    <row r="5" spans="1:8" s="2" customFormat="1" ht="21.75" customHeight="1">
      <c r="A5" s="20" t="s">
        <v>260</v>
      </c>
      <c r="B5" s="20"/>
      <c r="C5" s="20"/>
      <c r="D5" s="21" t="s">
        <v>261</v>
      </c>
      <c r="E5" s="22"/>
      <c r="F5" s="20" t="s">
        <v>262</v>
      </c>
      <c r="G5" s="21"/>
      <c r="H5" s="22"/>
    </row>
    <row r="6" spans="1:8" s="2" customFormat="1" ht="21.75" customHeight="1">
      <c r="A6" s="23" t="s">
        <v>263</v>
      </c>
      <c r="B6" s="24"/>
      <c r="C6" s="25"/>
      <c r="D6" s="26"/>
      <c r="E6" s="26"/>
      <c r="F6" s="27" t="s">
        <v>264</v>
      </c>
      <c r="G6" s="27" t="s">
        <v>265</v>
      </c>
      <c r="H6" s="27" t="s">
        <v>266</v>
      </c>
    </row>
    <row r="7" spans="1:8" s="2" customFormat="1" ht="21.75" customHeight="1">
      <c r="A7" s="28"/>
      <c r="B7" s="8"/>
      <c r="C7" s="29"/>
      <c r="D7" s="26"/>
      <c r="E7" s="26"/>
      <c r="F7" s="30"/>
      <c r="G7" s="30"/>
      <c r="H7" s="30"/>
    </row>
    <row r="8" spans="1:8" s="2" customFormat="1" ht="21.75" customHeight="1">
      <c r="A8" s="28"/>
      <c r="B8" s="8"/>
      <c r="C8" s="29"/>
      <c r="D8" s="31" t="s">
        <v>267</v>
      </c>
      <c r="E8" s="31"/>
      <c r="F8" s="32">
        <v>105.85</v>
      </c>
      <c r="G8" s="32">
        <v>105.85</v>
      </c>
      <c r="H8" s="33">
        <v>1</v>
      </c>
    </row>
    <row r="9" spans="1:8" s="2" customFormat="1" ht="21.75" customHeight="1">
      <c r="A9" s="28"/>
      <c r="B9" s="8"/>
      <c r="C9" s="29"/>
      <c r="D9" s="20" t="s">
        <v>268</v>
      </c>
      <c r="E9" s="20"/>
      <c r="F9" s="32"/>
      <c r="G9" s="32"/>
      <c r="H9" s="32"/>
    </row>
    <row r="10" spans="1:8" s="2" customFormat="1" ht="21.75" customHeight="1">
      <c r="A10" s="28"/>
      <c r="B10" s="8"/>
      <c r="C10" s="29"/>
      <c r="D10" s="20" t="s">
        <v>269</v>
      </c>
      <c r="E10" s="20"/>
      <c r="F10" s="32">
        <v>105.85</v>
      </c>
      <c r="G10" s="32">
        <v>105.85</v>
      </c>
      <c r="H10" s="33">
        <v>1</v>
      </c>
    </row>
    <row r="11" spans="1:8" s="2" customFormat="1" ht="21.75" customHeight="1">
      <c r="A11" s="28"/>
      <c r="B11" s="8"/>
      <c r="C11" s="29"/>
      <c r="D11" s="20" t="s">
        <v>270</v>
      </c>
      <c r="E11" s="20"/>
      <c r="F11" s="32"/>
      <c r="G11" s="32"/>
      <c r="H11" s="32"/>
    </row>
    <row r="12" spans="1:8" s="2" customFormat="1" ht="24" customHeight="1">
      <c r="A12" s="27" t="s">
        <v>271</v>
      </c>
      <c r="B12" s="21" t="s">
        <v>272</v>
      </c>
      <c r="C12" s="34"/>
      <c r="D12" s="34"/>
      <c r="E12" s="22"/>
      <c r="F12" s="21" t="s">
        <v>273</v>
      </c>
      <c r="G12" s="34"/>
      <c r="H12" s="22"/>
    </row>
    <row r="13" spans="1:8" s="2" customFormat="1" ht="24" customHeight="1">
      <c r="A13" s="30"/>
      <c r="B13" s="21"/>
      <c r="C13" s="34"/>
      <c r="D13" s="34"/>
      <c r="E13" s="22"/>
      <c r="F13" s="21"/>
      <c r="G13" s="34"/>
      <c r="H13" s="22"/>
    </row>
    <row r="14" spans="1:8" s="2" customFormat="1" ht="43.5" customHeight="1">
      <c r="A14" s="20" t="s">
        <v>274</v>
      </c>
      <c r="B14" s="26" t="s">
        <v>275</v>
      </c>
      <c r="C14" s="26" t="s">
        <v>276</v>
      </c>
      <c r="D14" s="26"/>
      <c r="E14" s="26" t="s">
        <v>277</v>
      </c>
      <c r="F14" s="26" t="s">
        <v>278</v>
      </c>
      <c r="G14" s="26" t="s">
        <v>279</v>
      </c>
      <c r="H14" s="26" t="s">
        <v>280</v>
      </c>
    </row>
    <row r="15" spans="1:8" s="2" customFormat="1" ht="30.75" customHeight="1">
      <c r="A15" s="26"/>
      <c r="B15" s="26" t="s">
        <v>281</v>
      </c>
      <c r="C15" s="26" t="s">
        <v>282</v>
      </c>
      <c r="D15" s="26"/>
      <c r="E15" s="35" t="s">
        <v>283</v>
      </c>
      <c r="F15" s="20" t="s">
        <v>284</v>
      </c>
      <c r="G15" s="36" t="s">
        <v>285</v>
      </c>
      <c r="H15" s="26" t="s">
        <v>286</v>
      </c>
    </row>
    <row r="16" spans="1:8" s="2" customFormat="1" ht="36" customHeight="1">
      <c r="A16" s="26"/>
      <c r="B16" s="26"/>
      <c r="C16" s="20" t="s">
        <v>287</v>
      </c>
      <c r="D16" s="20"/>
      <c r="E16" s="35" t="s">
        <v>288</v>
      </c>
      <c r="F16" s="37">
        <v>1</v>
      </c>
      <c r="G16" s="36" t="s">
        <v>285</v>
      </c>
      <c r="H16" s="26" t="s">
        <v>286</v>
      </c>
    </row>
    <row r="17" spans="1:8" s="2" customFormat="1" ht="21.75" customHeight="1">
      <c r="A17" s="26"/>
      <c r="B17" s="26"/>
      <c r="C17" s="23" t="s">
        <v>289</v>
      </c>
      <c r="D17" s="25"/>
      <c r="E17" s="35" t="s">
        <v>290</v>
      </c>
      <c r="F17" s="38">
        <v>43252</v>
      </c>
      <c r="G17" s="36" t="s">
        <v>285</v>
      </c>
      <c r="H17" s="26" t="s">
        <v>286</v>
      </c>
    </row>
    <row r="18" spans="1:8" s="2" customFormat="1" ht="21.75" customHeight="1">
      <c r="A18" s="26"/>
      <c r="B18" s="26"/>
      <c r="C18" s="28"/>
      <c r="D18" s="29"/>
      <c r="E18" s="35" t="s">
        <v>291</v>
      </c>
      <c r="F18" s="38">
        <v>43617</v>
      </c>
      <c r="G18" s="36" t="s">
        <v>285</v>
      </c>
      <c r="H18" s="26" t="s">
        <v>286</v>
      </c>
    </row>
    <row r="19" spans="1:8" s="2" customFormat="1" ht="34.5" customHeight="1">
      <c r="A19" s="26"/>
      <c r="B19" s="26"/>
      <c r="C19" s="39"/>
      <c r="D19" s="40"/>
      <c r="E19" s="35" t="s">
        <v>292</v>
      </c>
      <c r="F19" s="20" t="s">
        <v>293</v>
      </c>
      <c r="G19" s="36" t="s">
        <v>285</v>
      </c>
      <c r="H19" s="26" t="s">
        <v>286</v>
      </c>
    </row>
    <row r="20" spans="1:8" s="2" customFormat="1" ht="21.75" customHeight="1">
      <c r="A20" s="26"/>
      <c r="B20" s="26"/>
      <c r="C20" s="20" t="s">
        <v>294</v>
      </c>
      <c r="D20" s="20"/>
      <c r="E20" s="35" t="s">
        <v>295</v>
      </c>
      <c r="F20" s="20">
        <v>150.85</v>
      </c>
      <c r="G20" s="36" t="s">
        <v>285</v>
      </c>
      <c r="H20" s="26" t="s">
        <v>286</v>
      </c>
    </row>
    <row r="21" spans="1:8" s="2" customFormat="1" ht="48.75" customHeight="1">
      <c r="A21" s="26"/>
      <c r="B21" s="26" t="s">
        <v>296</v>
      </c>
      <c r="C21" s="20" t="s">
        <v>297</v>
      </c>
      <c r="D21" s="20"/>
      <c r="E21" s="41" t="s">
        <v>298</v>
      </c>
      <c r="F21" s="41" t="s">
        <v>299</v>
      </c>
      <c r="G21" s="36" t="s">
        <v>285</v>
      </c>
      <c r="H21" s="26" t="s">
        <v>286</v>
      </c>
    </row>
    <row r="22" spans="1:8" s="2" customFormat="1" ht="51" customHeight="1">
      <c r="A22" s="26"/>
      <c r="B22" s="26"/>
      <c r="C22" s="20" t="s">
        <v>300</v>
      </c>
      <c r="D22" s="20"/>
      <c r="E22" s="41" t="s">
        <v>301</v>
      </c>
      <c r="F22" s="41" t="s">
        <v>299</v>
      </c>
      <c r="G22" s="36" t="s">
        <v>285</v>
      </c>
      <c r="H22" s="26" t="s">
        <v>286</v>
      </c>
    </row>
    <row r="23" spans="1:8" s="2" customFormat="1" ht="36" customHeight="1">
      <c r="A23" s="26"/>
      <c r="B23" s="26"/>
      <c r="C23" s="20" t="s">
        <v>302</v>
      </c>
      <c r="D23" s="20"/>
      <c r="E23" s="42" t="s">
        <v>303</v>
      </c>
      <c r="F23" s="43" t="s">
        <v>304</v>
      </c>
      <c r="G23" s="36" t="s">
        <v>285</v>
      </c>
      <c r="H23" s="26" t="s">
        <v>286</v>
      </c>
    </row>
    <row r="24" spans="1:8" s="2" customFormat="1" ht="36" customHeight="1">
      <c r="A24" s="26"/>
      <c r="B24" s="26"/>
      <c r="C24" s="20" t="s">
        <v>305</v>
      </c>
      <c r="D24" s="20"/>
      <c r="E24" s="35" t="s">
        <v>306</v>
      </c>
      <c r="F24" s="20" t="s">
        <v>299</v>
      </c>
      <c r="G24" s="36" t="s">
        <v>285</v>
      </c>
      <c r="H24" s="26" t="s">
        <v>286</v>
      </c>
    </row>
    <row r="25" spans="1:8" s="2" customFormat="1" ht="36" customHeight="1">
      <c r="A25" s="26"/>
      <c r="B25" s="20" t="s">
        <v>307</v>
      </c>
      <c r="C25" s="20" t="s">
        <v>308</v>
      </c>
      <c r="D25" s="20"/>
      <c r="E25" s="35" t="s">
        <v>309</v>
      </c>
      <c r="F25" s="44" t="s">
        <v>310</v>
      </c>
      <c r="G25" s="36" t="s">
        <v>285</v>
      </c>
      <c r="H25" s="26" t="s">
        <v>286</v>
      </c>
    </row>
    <row r="26" spans="1:8" s="2" customFormat="1" ht="21.75" customHeight="1">
      <c r="A26" s="26" t="s">
        <v>311</v>
      </c>
      <c r="B26" s="45" t="s">
        <v>286</v>
      </c>
      <c r="C26" s="45"/>
      <c r="D26" s="45"/>
      <c r="E26" s="45"/>
      <c r="F26" s="45"/>
      <c r="G26" s="45"/>
      <c r="H26" s="45"/>
    </row>
    <row r="27" spans="1:8" s="19" customFormat="1" ht="24" customHeight="1">
      <c r="A27" s="46"/>
      <c r="B27" s="47"/>
      <c r="C27" s="47"/>
      <c r="D27" s="47"/>
      <c r="E27" s="47"/>
      <c r="F27" s="47"/>
      <c r="G27" s="47"/>
      <c r="H27" s="47"/>
    </row>
  </sheetData>
  <sheetProtection/>
  <mergeCells count="36">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20:D20"/>
    <mergeCell ref="C21:D21"/>
    <mergeCell ref="C22:D22"/>
    <mergeCell ref="C23:D23"/>
    <mergeCell ref="C24:D24"/>
    <mergeCell ref="C25:D25"/>
    <mergeCell ref="B26:H26"/>
    <mergeCell ref="A27:H27"/>
    <mergeCell ref="A12:A13"/>
    <mergeCell ref="A14:A25"/>
    <mergeCell ref="B15:B20"/>
    <mergeCell ref="B21:B24"/>
    <mergeCell ref="F6:F7"/>
    <mergeCell ref="G6:G7"/>
    <mergeCell ref="H6:H7"/>
    <mergeCell ref="D6:E7"/>
    <mergeCell ref="A6:C11"/>
    <mergeCell ref="C17:D19"/>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tabSelected="1" zoomScaleSheetLayoutView="100" workbookViewId="0" topLeftCell="A1">
      <selection activeCell="P15" sqref="P15"/>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12" style="2" customWidth="1"/>
    <col min="10" max="10" width="8.5" style="2" customWidth="1"/>
    <col min="11" max="11" width="12.33203125" style="2" customWidth="1"/>
    <col min="12" max="16384" width="12" style="2" customWidth="1"/>
  </cols>
  <sheetData>
    <row r="1" spans="1:4" s="1" customFormat="1" ht="16.5" customHeight="1">
      <c r="A1" s="5" t="s">
        <v>33</v>
      </c>
      <c r="B1" s="6"/>
      <c r="C1" s="6"/>
      <c r="D1" s="6"/>
    </row>
    <row r="2" spans="1:12" s="2" customFormat="1" ht="23.25" customHeight="1">
      <c r="A2" s="7" t="s">
        <v>34</v>
      </c>
      <c r="B2" s="7"/>
      <c r="C2" s="7"/>
      <c r="D2" s="7"/>
      <c r="E2" s="7"/>
      <c r="F2" s="7"/>
      <c r="G2" s="7"/>
      <c r="H2" s="7"/>
      <c r="I2" s="7"/>
      <c r="J2" s="7"/>
      <c r="K2" s="7"/>
      <c r="L2" s="7"/>
    </row>
    <row r="3" spans="1:12" s="2" customFormat="1" ht="18" customHeight="1">
      <c r="A3" s="8" t="s">
        <v>257</v>
      </c>
      <c r="B3" s="8"/>
      <c r="C3" s="8"/>
      <c r="D3" s="8"/>
      <c r="E3" s="8"/>
      <c r="F3" s="8"/>
      <c r="G3" s="8"/>
      <c r="H3" s="8"/>
      <c r="I3" s="8"/>
      <c r="J3" s="8"/>
      <c r="K3" s="8"/>
      <c r="L3" s="8"/>
    </row>
    <row r="4" spans="1:12" s="3" customFormat="1" ht="16.5" customHeight="1">
      <c r="A4" s="9" t="s">
        <v>312</v>
      </c>
      <c r="B4" s="9"/>
      <c r="C4" s="9"/>
      <c r="D4" s="9"/>
      <c r="E4" s="9"/>
      <c r="F4" s="9" t="s">
        <v>313</v>
      </c>
      <c r="G4" s="9"/>
      <c r="H4" s="9"/>
      <c r="I4" s="9"/>
      <c r="J4" s="9"/>
      <c r="K4" s="9"/>
      <c r="L4" s="9"/>
    </row>
    <row r="5" spans="1:12" s="3" customFormat="1" ht="201" customHeight="1">
      <c r="A5" s="10" t="s">
        <v>314</v>
      </c>
      <c r="B5" s="10"/>
      <c r="C5" s="10"/>
      <c r="D5" s="10"/>
      <c r="E5" s="10"/>
      <c r="F5" s="10" t="s">
        <v>315</v>
      </c>
      <c r="G5" s="10"/>
      <c r="H5" s="10"/>
      <c r="I5" s="10"/>
      <c r="J5" s="10"/>
      <c r="K5" s="10"/>
      <c r="L5" s="10"/>
    </row>
    <row r="6" spans="1:12" s="3" customFormat="1" ht="99.75" customHeight="1">
      <c r="A6" s="10" t="s">
        <v>316</v>
      </c>
      <c r="B6" s="10"/>
      <c r="C6" s="10"/>
      <c r="D6" s="10"/>
      <c r="E6" s="10"/>
      <c r="F6" s="10" t="s">
        <v>317</v>
      </c>
      <c r="G6" s="10"/>
      <c r="H6" s="10"/>
      <c r="I6" s="10"/>
      <c r="J6" s="10"/>
      <c r="K6" s="10"/>
      <c r="L6" s="10"/>
    </row>
    <row r="7" spans="1:12" s="3" customFormat="1" ht="24" customHeight="1">
      <c r="A7" s="10" t="s">
        <v>318</v>
      </c>
      <c r="B7" s="10"/>
      <c r="C7" s="10"/>
      <c r="D7" s="10"/>
      <c r="E7" s="10"/>
      <c r="F7" s="11"/>
      <c r="G7" s="11"/>
      <c r="H7" s="11"/>
      <c r="I7" s="11"/>
      <c r="J7" s="11"/>
      <c r="K7" s="11"/>
      <c r="L7" s="11"/>
    </row>
    <row r="8" spans="1:12" s="4" customFormat="1" ht="42.75" customHeight="1">
      <c r="A8" s="12" t="s">
        <v>275</v>
      </c>
      <c r="B8" s="12" t="s">
        <v>276</v>
      </c>
      <c r="C8" s="12" t="s">
        <v>277</v>
      </c>
      <c r="D8" s="12" t="s">
        <v>319</v>
      </c>
      <c r="E8" s="12" t="s">
        <v>320</v>
      </c>
      <c r="F8" s="12" t="s">
        <v>321</v>
      </c>
      <c r="G8" s="12" t="s">
        <v>322</v>
      </c>
      <c r="H8" s="12" t="s">
        <v>323</v>
      </c>
      <c r="I8" s="12" t="s">
        <v>324</v>
      </c>
      <c r="J8" s="12" t="s">
        <v>325</v>
      </c>
      <c r="K8" s="12" t="s">
        <v>326</v>
      </c>
      <c r="L8" s="12" t="s">
        <v>327</v>
      </c>
    </row>
    <row r="9" spans="1:12" s="4" customFormat="1" ht="108" customHeight="1">
      <c r="A9" s="12" t="s">
        <v>328</v>
      </c>
      <c r="B9" s="12" t="s">
        <v>329</v>
      </c>
      <c r="C9" s="12" t="s">
        <v>330</v>
      </c>
      <c r="D9" s="13">
        <v>10</v>
      </c>
      <c r="E9" s="13" t="s">
        <v>331</v>
      </c>
      <c r="F9" s="13" t="s">
        <v>332</v>
      </c>
      <c r="G9" s="13" t="s">
        <v>333</v>
      </c>
      <c r="H9" s="13">
        <v>1373.53</v>
      </c>
      <c r="I9" s="13">
        <v>1373.53</v>
      </c>
      <c r="J9" s="13">
        <v>10</v>
      </c>
      <c r="K9" s="13" t="s">
        <v>286</v>
      </c>
      <c r="L9" s="13"/>
    </row>
    <row r="10" spans="1:12" s="4" customFormat="1" ht="129" customHeight="1">
      <c r="A10" s="12"/>
      <c r="B10" s="12"/>
      <c r="C10" s="12" t="s">
        <v>334</v>
      </c>
      <c r="D10" s="13">
        <v>5</v>
      </c>
      <c r="E10" s="13" t="s">
        <v>335</v>
      </c>
      <c r="F10" s="13" t="s">
        <v>336</v>
      </c>
      <c r="G10" s="13"/>
      <c r="H10" s="13">
        <v>0</v>
      </c>
      <c r="I10" s="13">
        <v>0</v>
      </c>
      <c r="J10" s="13">
        <v>5</v>
      </c>
      <c r="K10" s="13" t="s">
        <v>286</v>
      </c>
      <c r="L10" s="13"/>
    </row>
    <row r="11" spans="1:12" s="4" customFormat="1" ht="141.75" customHeight="1">
      <c r="A11" s="12" t="s">
        <v>328</v>
      </c>
      <c r="B11" s="12" t="s">
        <v>337</v>
      </c>
      <c r="C11" s="12" t="s">
        <v>338</v>
      </c>
      <c r="D11" s="13">
        <v>5</v>
      </c>
      <c r="E11" s="13" t="s">
        <v>339</v>
      </c>
      <c r="F11" s="13" t="s">
        <v>340</v>
      </c>
      <c r="G11" s="13" t="s">
        <v>341</v>
      </c>
      <c r="H11" s="14">
        <v>1</v>
      </c>
      <c r="I11" s="14">
        <v>1</v>
      </c>
      <c r="J11" s="13">
        <v>5</v>
      </c>
      <c r="K11" s="13" t="s">
        <v>286</v>
      </c>
      <c r="L11" s="13"/>
    </row>
    <row r="12" spans="1:12" s="4" customFormat="1" ht="81.75" customHeight="1">
      <c r="A12" s="12"/>
      <c r="B12" s="12"/>
      <c r="C12" s="12" t="s">
        <v>342</v>
      </c>
      <c r="D12" s="13">
        <v>5</v>
      </c>
      <c r="E12" s="13" t="s">
        <v>343</v>
      </c>
      <c r="F12" s="13" t="s">
        <v>344</v>
      </c>
      <c r="G12" s="13" t="s">
        <v>345</v>
      </c>
      <c r="H12" s="14">
        <v>1</v>
      </c>
      <c r="I12" s="14">
        <v>1</v>
      </c>
      <c r="J12" s="13">
        <v>5</v>
      </c>
      <c r="K12" s="13" t="s">
        <v>286</v>
      </c>
      <c r="L12" s="13"/>
    </row>
    <row r="13" spans="1:12" s="4" customFormat="1" ht="102.75" customHeight="1">
      <c r="A13" s="12" t="s">
        <v>346</v>
      </c>
      <c r="B13" s="12" t="s">
        <v>347</v>
      </c>
      <c r="C13" s="12" t="s">
        <v>348</v>
      </c>
      <c r="D13" s="13">
        <v>5</v>
      </c>
      <c r="E13" s="13" t="s">
        <v>349</v>
      </c>
      <c r="F13" s="13" t="s">
        <v>350</v>
      </c>
      <c r="G13" s="13"/>
      <c r="H13" s="13">
        <v>5</v>
      </c>
      <c r="I13" s="13">
        <v>5</v>
      </c>
      <c r="J13" s="13">
        <v>5</v>
      </c>
      <c r="K13" s="13" t="s">
        <v>286</v>
      </c>
      <c r="L13" s="13"/>
    </row>
    <row r="14" spans="1:12" s="4" customFormat="1" ht="81.75" customHeight="1">
      <c r="A14" s="12"/>
      <c r="B14" s="12"/>
      <c r="C14" s="12" t="s">
        <v>351</v>
      </c>
      <c r="D14" s="13">
        <v>5</v>
      </c>
      <c r="E14" s="13" t="s">
        <v>352</v>
      </c>
      <c r="F14" s="13" t="s">
        <v>353</v>
      </c>
      <c r="G14" s="13"/>
      <c r="H14" s="13">
        <v>5</v>
      </c>
      <c r="I14" s="13">
        <v>3</v>
      </c>
      <c r="J14" s="13">
        <v>3</v>
      </c>
      <c r="K14" s="13" t="s">
        <v>354</v>
      </c>
      <c r="L14" s="13" t="s">
        <v>355</v>
      </c>
    </row>
    <row r="15" spans="1:12" s="4" customFormat="1" ht="231" customHeight="1">
      <c r="A15" s="12" t="s">
        <v>346</v>
      </c>
      <c r="B15" s="15" t="s">
        <v>347</v>
      </c>
      <c r="C15" s="12" t="s">
        <v>356</v>
      </c>
      <c r="D15" s="13">
        <v>5</v>
      </c>
      <c r="E15" s="13" t="s">
        <v>357</v>
      </c>
      <c r="F15" s="13" t="s">
        <v>358</v>
      </c>
      <c r="G15" s="13"/>
      <c r="H15" s="13">
        <v>5</v>
      </c>
      <c r="I15" s="13">
        <v>3</v>
      </c>
      <c r="J15" s="13">
        <v>3</v>
      </c>
      <c r="K15" s="13" t="s">
        <v>354</v>
      </c>
      <c r="L15" s="13" t="s">
        <v>355</v>
      </c>
    </row>
    <row r="16" spans="1:12" s="4" customFormat="1" ht="111" customHeight="1">
      <c r="A16" s="12" t="s">
        <v>359</v>
      </c>
      <c r="B16" s="12" t="s">
        <v>360</v>
      </c>
      <c r="C16" s="12" t="s">
        <v>361</v>
      </c>
      <c r="D16" s="13">
        <v>40</v>
      </c>
      <c r="E16" s="13" t="s">
        <v>362</v>
      </c>
      <c r="F16" s="13"/>
      <c r="G16" s="13"/>
      <c r="H16" s="13">
        <v>40</v>
      </c>
      <c r="I16" s="13">
        <v>40</v>
      </c>
      <c r="J16" s="13">
        <v>40</v>
      </c>
      <c r="K16" s="13" t="s">
        <v>286</v>
      </c>
      <c r="L16" s="13"/>
    </row>
    <row r="17" spans="1:12" s="4" customFormat="1" ht="130.5" customHeight="1">
      <c r="A17" s="13"/>
      <c r="B17" s="13"/>
      <c r="C17" s="12" t="s">
        <v>363</v>
      </c>
      <c r="D17" s="13">
        <v>20</v>
      </c>
      <c r="E17" s="13" t="s">
        <v>362</v>
      </c>
      <c r="F17" s="13"/>
      <c r="G17" s="13"/>
      <c r="H17" s="13">
        <v>20</v>
      </c>
      <c r="I17" s="13">
        <v>20</v>
      </c>
      <c r="J17" s="13">
        <v>20</v>
      </c>
      <c r="K17" s="13" t="s">
        <v>286</v>
      </c>
      <c r="L17" s="13"/>
    </row>
    <row r="18" spans="1:12" s="4" customFormat="1" ht="36.75" customHeight="1">
      <c r="A18" s="16" t="s">
        <v>364</v>
      </c>
      <c r="B18" s="17"/>
      <c r="C18" s="17"/>
      <c r="D18" s="17"/>
      <c r="E18" s="17"/>
      <c r="F18" s="17"/>
      <c r="G18" s="17"/>
      <c r="H18" s="17"/>
      <c r="I18" s="17"/>
      <c r="J18" s="17"/>
      <c r="K18" s="17"/>
      <c r="L18" s="18"/>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L12" sqref="L12"/>
    </sheetView>
  </sheetViews>
  <sheetFormatPr defaultColWidth="9.33203125" defaultRowHeight="11.25"/>
  <cols>
    <col min="1" max="1" width="19.33203125" style="58" customWidth="1"/>
    <col min="2" max="9" width="9.33203125" style="58" customWidth="1"/>
    <col min="10" max="10" width="31.33203125" style="58" customWidth="1"/>
    <col min="11" max="11" width="14.33203125" style="58" customWidth="1"/>
    <col min="12" max="12" width="49.33203125" style="58" customWidth="1"/>
    <col min="13" max="16384" width="9.33203125" style="58" customWidth="1"/>
  </cols>
  <sheetData>
    <row r="1" spans="1:12" ht="22.5">
      <c r="A1" s="172" t="s">
        <v>5</v>
      </c>
      <c r="B1" s="172"/>
      <c r="C1" s="172"/>
      <c r="D1" s="172"/>
      <c r="E1" s="172"/>
      <c r="F1" s="172"/>
      <c r="G1" s="172"/>
      <c r="H1" s="172"/>
      <c r="I1" s="172"/>
      <c r="J1" s="172"/>
      <c r="K1" s="172"/>
      <c r="L1" s="172"/>
    </row>
    <row r="2" spans="1:12" s="169" customFormat="1" ht="9" customHeight="1">
      <c r="A2" s="173" t="s">
        <v>6</v>
      </c>
      <c r="B2" s="174" t="s">
        <v>7</v>
      </c>
      <c r="C2" s="174"/>
      <c r="D2" s="174"/>
      <c r="E2" s="174"/>
      <c r="F2" s="174"/>
      <c r="G2" s="174"/>
      <c r="H2" s="174"/>
      <c r="I2" s="174"/>
      <c r="J2" s="174"/>
      <c r="K2" s="174" t="s">
        <v>8</v>
      </c>
      <c r="L2" s="174" t="s">
        <v>9</v>
      </c>
    </row>
    <row r="3" spans="1:12" ht="11.25">
      <c r="A3" s="173"/>
      <c r="B3" s="174"/>
      <c r="C3" s="174"/>
      <c r="D3" s="174"/>
      <c r="E3" s="174"/>
      <c r="F3" s="174"/>
      <c r="G3" s="174"/>
      <c r="H3" s="174"/>
      <c r="I3" s="174"/>
      <c r="J3" s="174"/>
      <c r="K3" s="174"/>
      <c r="L3" s="174"/>
    </row>
    <row r="4" spans="1:12" s="170" customFormat="1" ht="24.75" customHeight="1">
      <c r="A4" s="175" t="s">
        <v>10</v>
      </c>
      <c r="B4" s="176" t="s">
        <v>11</v>
      </c>
      <c r="C4" s="177"/>
      <c r="D4" s="177"/>
      <c r="E4" s="177"/>
      <c r="F4" s="177"/>
      <c r="G4" s="177"/>
      <c r="H4" s="177"/>
      <c r="I4" s="177"/>
      <c r="J4" s="177"/>
      <c r="K4" s="184" t="s">
        <v>12</v>
      </c>
      <c r="L4" s="184"/>
    </row>
    <row r="5" spans="1:12" s="170" customFormat="1" ht="24.75" customHeight="1">
      <c r="A5" s="175" t="s">
        <v>13</v>
      </c>
      <c r="B5" s="176" t="s">
        <v>14</v>
      </c>
      <c r="C5" s="177"/>
      <c r="D5" s="177"/>
      <c r="E5" s="177"/>
      <c r="F5" s="177"/>
      <c r="G5" s="177"/>
      <c r="H5" s="177"/>
      <c r="I5" s="177"/>
      <c r="J5" s="177"/>
      <c r="K5" s="184" t="s">
        <v>12</v>
      </c>
      <c r="L5" s="185"/>
    </row>
    <row r="6" spans="1:12" s="170" customFormat="1" ht="24.75" customHeight="1">
      <c r="A6" s="175" t="s">
        <v>15</v>
      </c>
      <c r="B6" s="176" t="s">
        <v>16</v>
      </c>
      <c r="C6" s="177"/>
      <c r="D6" s="177"/>
      <c r="E6" s="177"/>
      <c r="F6" s="177"/>
      <c r="G6" s="177"/>
      <c r="H6" s="177"/>
      <c r="I6" s="177"/>
      <c r="J6" s="177"/>
      <c r="K6" s="184" t="s">
        <v>12</v>
      </c>
      <c r="L6" s="185"/>
    </row>
    <row r="7" spans="1:12" s="170" customFormat="1" ht="24.75" customHeight="1">
      <c r="A7" s="175" t="s">
        <v>17</v>
      </c>
      <c r="B7" s="176" t="s">
        <v>18</v>
      </c>
      <c r="C7" s="177"/>
      <c r="D7" s="177"/>
      <c r="E7" s="177"/>
      <c r="F7" s="177"/>
      <c r="G7" s="177"/>
      <c r="H7" s="177"/>
      <c r="I7" s="177"/>
      <c r="J7" s="177"/>
      <c r="K7" s="184" t="s">
        <v>12</v>
      </c>
      <c r="L7" s="177"/>
    </row>
    <row r="8" spans="1:12" s="170" customFormat="1" ht="24.75" customHeight="1">
      <c r="A8" s="175" t="s">
        <v>19</v>
      </c>
      <c r="B8" s="176" t="s">
        <v>20</v>
      </c>
      <c r="C8" s="177"/>
      <c r="D8" s="177"/>
      <c r="E8" s="177"/>
      <c r="F8" s="177"/>
      <c r="G8" s="177"/>
      <c r="H8" s="177"/>
      <c r="I8" s="177"/>
      <c r="J8" s="177"/>
      <c r="K8" s="184" t="s">
        <v>12</v>
      </c>
      <c r="L8" s="186"/>
    </row>
    <row r="9" spans="1:12" s="170" customFormat="1" ht="24.75" customHeight="1">
      <c r="A9" s="175" t="s">
        <v>21</v>
      </c>
      <c r="B9" s="176" t="s">
        <v>22</v>
      </c>
      <c r="C9" s="177"/>
      <c r="D9" s="177"/>
      <c r="E9" s="177"/>
      <c r="F9" s="177"/>
      <c r="G9" s="177"/>
      <c r="H9" s="177"/>
      <c r="I9" s="177"/>
      <c r="J9" s="177"/>
      <c r="K9" s="184" t="s">
        <v>12</v>
      </c>
      <c r="L9" s="186"/>
    </row>
    <row r="10" spans="1:12" s="170" customFormat="1" ht="24.75" customHeight="1">
      <c r="A10" s="175" t="s">
        <v>23</v>
      </c>
      <c r="B10" s="176" t="s">
        <v>24</v>
      </c>
      <c r="C10" s="177"/>
      <c r="D10" s="177"/>
      <c r="E10" s="177"/>
      <c r="F10" s="177"/>
      <c r="G10" s="177"/>
      <c r="H10" s="177"/>
      <c r="I10" s="177"/>
      <c r="J10" s="177"/>
      <c r="K10" s="184" t="s">
        <v>25</v>
      </c>
      <c r="L10" s="184" t="s">
        <v>26</v>
      </c>
    </row>
    <row r="11" spans="1:12" s="170" customFormat="1" ht="24.75" customHeight="1">
      <c r="A11" s="175" t="s">
        <v>27</v>
      </c>
      <c r="B11" s="178" t="s">
        <v>28</v>
      </c>
      <c r="C11" s="179"/>
      <c r="D11" s="179"/>
      <c r="E11" s="179"/>
      <c r="F11" s="179"/>
      <c r="G11" s="179"/>
      <c r="H11" s="179"/>
      <c r="I11" s="179"/>
      <c r="J11" s="179"/>
      <c r="K11" s="184" t="s">
        <v>12</v>
      </c>
      <c r="L11" s="187"/>
    </row>
    <row r="12" spans="1:12" s="171" customFormat="1" ht="27" customHeight="1">
      <c r="A12" s="175" t="s">
        <v>29</v>
      </c>
      <c r="B12" s="180" t="s">
        <v>30</v>
      </c>
      <c r="C12" s="181"/>
      <c r="D12" s="181"/>
      <c r="E12" s="181"/>
      <c r="F12" s="181"/>
      <c r="G12" s="181"/>
      <c r="H12" s="181"/>
      <c r="I12" s="181"/>
      <c r="J12" s="181"/>
      <c r="K12" s="184" t="s">
        <v>12</v>
      </c>
      <c r="L12" s="174"/>
    </row>
    <row r="13" spans="1:12" ht="27" customHeight="1">
      <c r="A13" s="175" t="s">
        <v>31</v>
      </c>
      <c r="B13" s="182" t="s">
        <v>32</v>
      </c>
      <c r="C13" s="183"/>
      <c r="D13" s="183"/>
      <c r="E13" s="183"/>
      <c r="F13" s="183"/>
      <c r="G13" s="183"/>
      <c r="H13" s="183"/>
      <c r="I13" s="183"/>
      <c r="J13" s="188"/>
      <c r="K13" s="184" t="s">
        <v>12</v>
      </c>
      <c r="L13" s="189"/>
    </row>
    <row r="14" spans="1:12" ht="24.75" customHeight="1">
      <c r="A14" s="175" t="s">
        <v>33</v>
      </c>
      <c r="B14" s="182" t="s">
        <v>34</v>
      </c>
      <c r="C14" s="183"/>
      <c r="D14" s="183"/>
      <c r="E14" s="183"/>
      <c r="F14" s="183"/>
      <c r="G14" s="183"/>
      <c r="H14" s="183"/>
      <c r="I14" s="183"/>
      <c r="J14" s="188"/>
      <c r="K14" s="184" t="s">
        <v>12</v>
      </c>
      <c r="L14" s="189"/>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G14" sqref="G14"/>
    </sheetView>
  </sheetViews>
  <sheetFormatPr defaultColWidth="9.16015625" defaultRowHeight="12.75" customHeight="1"/>
  <cols>
    <col min="1" max="1" width="40.5" style="0" customWidth="1"/>
    <col min="2" max="2" width="23.33203125" style="146" customWidth="1"/>
    <col min="3" max="3" width="41" style="0" customWidth="1"/>
    <col min="4" max="4" width="28.66015625" style="146" customWidth="1"/>
    <col min="5" max="5" width="43" style="0" customWidth="1"/>
    <col min="6" max="6" width="24.16015625" style="0" customWidth="1"/>
  </cols>
  <sheetData>
    <row r="1" spans="1:6" ht="22.5" customHeight="1">
      <c r="A1" s="114" t="s">
        <v>10</v>
      </c>
      <c r="B1" s="115"/>
      <c r="C1" s="115"/>
      <c r="D1" s="115"/>
      <c r="E1" s="115"/>
      <c r="F1" s="116"/>
    </row>
    <row r="2" spans="1:6" ht="22.5" customHeight="1">
      <c r="A2" s="117" t="s">
        <v>11</v>
      </c>
      <c r="B2" s="118"/>
      <c r="C2" s="118"/>
      <c r="D2" s="118"/>
      <c r="E2" s="118"/>
      <c r="F2" s="118"/>
    </row>
    <row r="3" spans="1:6" ht="22.5" customHeight="1">
      <c r="A3" s="119"/>
      <c r="B3" s="119"/>
      <c r="C3" s="120"/>
      <c r="D3" s="120"/>
      <c r="E3" s="122"/>
      <c r="F3" s="123" t="s">
        <v>35</v>
      </c>
    </row>
    <row r="4" spans="1:6" ht="22.5" customHeight="1">
      <c r="A4" s="124" t="s">
        <v>36</v>
      </c>
      <c r="B4" s="124"/>
      <c r="C4" s="124" t="s">
        <v>37</v>
      </c>
      <c r="D4" s="124"/>
      <c r="E4" s="124"/>
      <c r="F4" s="124"/>
    </row>
    <row r="5" spans="1:6" ht="22.5" customHeight="1">
      <c r="A5" s="124" t="s">
        <v>38</v>
      </c>
      <c r="B5" s="124" t="s">
        <v>39</v>
      </c>
      <c r="C5" s="124" t="s">
        <v>40</v>
      </c>
      <c r="D5" s="124" t="s">
        <v>39</v>
      </c>
      <c r="E5" s="124" t="s">
        <v>41</v>
      </c>
      <c r="F5" s="124" t="s">
        <v>39</v>
      </c>
    </row>
    <row r="6" spans="1:6" ht="22.5" customHeight="1">
      <c r="A6" s="125" t="s">
        <v>42</v>
      </c>
      <c r="B6" s="126">
        <f>SUM(B7,B12,B13,B15,B16,B17)</f>
        <v>1373.53</v>
      </c>
      <c r="C6" s="125" t="s">
        <v>42</v>
      </c>
      <c r="D6" s="126">
        <f>SUM(D7:D35)</f>
        <v>1373.53</v>
      </c>
      <c r="E6" s="127" t="s">
        <v>42</v>
      </c>
      <c r="F6" s="126">
        <f>SUM(F7,F12,F23,F24,F25)</f>
        <v>1373.527951</v>
      </c>
    </row>
    <row r="7" spans="1:6" ht="22.5" customHeight="1">
      <c r="A7" s="129" t="s">
        <v>43</v>
      </c>
      <c r="B7" s="126">
        <v>1373.53</v>
      </c>
      <c r="C7" s="130" t="s">
        <v>44</v>
      </c>
      <c r="D7" s="126">
        <v>957.86</v>
      </c>
      <c r="E7" s="127" t="s">
        <v>45</v>
      </c>
      <c r="F7" s="126">
        <f>F8+F9+F10+F11</f>
        <v>843.7056</v>
      </c>
    </row>
    <row r="8" spans="1:8" ht="22.5" customHeight="1">
      <c r="A8" s="129" t="s">
        <v>46</v>
      </c>
      <c r="B8" s="126">
        <v>1373.53</v>
      </c>
      <c r="C8" s="130" t="s">
        <v>47</v>
      </c>
      <c r="D8" s="126"/>
      <c r="E8" s="127" t="s">
        <v>48</v>
      </c>
      <c r="F8" s="126">
        <v>534.2056</v>
      </c>
      <c r="H8" s="59"/>
    </row>
    <row r="9" spans="1:6" ht="22.5" customHeight="1">
      <c r="A9" s="131" t="s">
        <v>49</v>
      </c>
      <c r="B9" s="126"/>
      <c r="C9" s="130" t="s">
        <v>50</v>
      </c>
      <c r="D9" s="126"/>
      <c r="E9" s="127" t="s">
        <v>51</v>
      </c>
      <c r="F9" s="126">
        <v>176.06</v>
      </c>
    </row>
    <row r="10" spans="1:6" ht="22.5" customHeight="1">
      <c r="A10" s="129" t="s">
        <v>52</v>
      </c>
      <c r="B10" s="126"/>
      <c r="C10" s="130" t="s">
        <v>53</v>
      </c>
      <c r="D10" s="126"/>
      <c r="E10" s="127" t="s">
        <v>54</v>
      </c>
      <c r="F10" s="126">
        <v>133.44</v>
      </c>
    </row>
    <row r="11" spans="1:6" ht="22.5" customHeight="1">
      <c r="A11" s="129" t="s">
        <v>55</v>
      </c>
      <c r="B11" s="126"/>
      <c r="C11" s="130" t="s">
        <v>56</v>
      </c>
      <c r="D11" s="126"/>
      <c r="E11" s="127" t="s">
        <v>57</v>
      </c>
      <c r="F11" s="126"/>
    </row>
    <row r="12" spans="1:6" ht="22.5" customHeight="1">
      <c r="A12" s="129" t="s">
        <v>58</v>
      </c>
      <c r="B12" s="126"/>
      <c r="C12" s="130" t="s">
        <v>59</v>
      </c>
      <c r="D12" s="126"/>
      <c r="E12" s="127" t="s">
        <v>60</v>
      </c>
      <c r="F12" s="126">
        <f>SUM(F13:F22)</f>
        <v>529.822351</v>
      </c>
    </row>
    <row r="13" spans="1:6" ht="22.5" customHeight="1">
      <c r="A13" s="129" t="s">
        <v>61</v>
      </c>
      <c r="B13" s="126"/>
      <c r="C13" s="130" t="s">
        <v>62</v>
      </c>
      <c r="D13" s="126">
        <v>15</v>
      </c>
      <c r="E13" s="127" t="s">
        <v>48</v>
      </c>
      <c r="F13" s="126"/>
    </row>
    <row r="14" spans="1:6" ht="22.5" customHeight="1">
      <c r="A14" s="129" t="s">
        <v>63</v>
      </c>
      <c r="B14" s="126"/>
      <c r="C14" s="130" t="s">
        <v>64</v>
      </c>
      <c r="D14" s="126"/>
      <c r="E14" s="127" t="s">
        <v>51</v>
      </c>
      <c r="F14" s="126"/>
    </row>
    <row r="15" spans="1:6" ht="22.5" customHeight="1">
      <c r="A15" s="129" t="s">
        <v>65</v>
      </c>
      <c r="B15" s="126"/>
      <c r="C15" s="130" t="s">
        <v>66</v>
      </c>
      <c r="D15" s="126"/>
      <c r="E15" s="127" t="s">
        <v>67</v>
      </c>
      <c r="F15" s="126"/>
    </row>
    <row r="16" spans="1:6" ht="22.5" customHeight="1">
      <c r="A16" s="133" t="s">
        <v>68</v>
      </c>
      <c r="B16" s="126"/>
      <c r="C16" s="130" t="s">
        <v>69</v>
      </c>
      <c r="D16" s="126">
        <v>10</v>
      </c>
      <c r="E16" s="127" t="s">
        <v>70</v>
      </c>
      <c r="F16" s="126"/>
    </row>
    <row r="17" spans="1:6" ht="22.5" customHeight="1">
      <c r="A17" s="133" t="s">
        <v>71</v>
      </c>
      <c r="B17" s="126"/>
      <c r="C17" s="130" t="s">
        <v>72</v>
      </c>
      <c r="D17" s="126">
        <v>244.31</v>
      </c>
      <c r="E17" s="127" t="s">
        <v>73</v>
      </c>
      <c r="F17" s="126">
        <v>529.822351</v>
      </c>
    </row>
    <row r="18" spans="1:6" ht="22.5" customHeight="1">
      <c r="A18" s="133"/>
      <c r="B18" s="134"/>
      <c r="C18" s="130" t="s">
        <v>74</v>
      </c>
      <c r="D18" s="126">
        <v>96.52</v>
      </c>
      <c r="E18" s="127" t="s">
        <v>75</v>
      </c>
      <c r="F18" s="126"/>
    </row>
    <row r="19" spans="1:6" ht="22.5" customHeight="1">
      <c r="A19" s="93"/>
      <c r="B19" s="135"/>
      <c r="C19" s="130" t="s">
        <v>76</v>
      </c>
      <c r="D19" s="126">
        <v>46</v>
      </c>
      <c r="E19" s="127" t="s">
        <v>77</v>
      </c>
      <c r="F19" s="126"/>
    </row>
    <row r="20" spans="1:6" ht="22.5" customHeight="1">
      <c r="A20" s="93"/>
      <c r="B20" s="134"/>
      <c r="C20" s="130" t="s">
        <v>78</v>
      </c>
      <c r="D20" s="126"/>
      <c r="E20" s="127" t="s">
        <v>79</v>
      </c>
      <c r="F20" s="126"/>
    </row>
    <row r="21" spans="1:6" ht="22.5" customHeight="1">
      <c r="A21" s="136"/>
      <c r="B21" s="134"/>
      <c r="C21" s="130" t="s">
        <v>80</v>
      </c>
      <c r="D21" s="126"/>
      <c r="E21" s="127" t="s">
        <v>81</v>
      </c>
      <c r="F21" s="126"/>
    </row>
    <row r="22" spans="1:6" ht="22.5" customHeight="1">
      <c r="A22" s="137"/>
      <c r="B22" s="134"/>
      <c r="C22" s="130" t="s">
        <v>82</v>
      </c>
      <c r="D22" s="126"/>
      <c r="E22" s="127" t="s">
        <v>83</v>
      </c>
      <c r="F22" s="126"/>
    </row>
    <row r="23" spans="1:6" ht="22.5" customHeight="1">
      <c r="A23" s="95"/>
      <c r="B23" s="134"/>
      <c r="C23" s="130" t="s">
        <v>84</v>
      </c>
      <c r="D23" s="126"/>
      <c r="E23" s="139" t="s">
        <v>85</v>
      </c>
      <c r="F23" s="126"/>
    </row>
    <row r="24" spans="1:6" ht="22.5" customHeight="1">
      <c r="A24" s="95"/>
      <c r="B24" s="134"/>
      <c r="C24" s="130" t="s">
        <v>86</v>
      </c>
      <c r="D24" s="126"/>
      <c r="E24" s="139" t="s">
        <v>87</v>
      </c>
      <c r="F24" s="126"/>
    </row>
    <row r="25" spans="1:7" ht="22.5" customHeight="1">
      <c r="A25" s="95"/>
      <c r="B25" s="134"/>
      <c r="C25" s="130" t="s">
        <v>88</v>
      </c>
      <c r="D25" s="126"/>
      <c r="E25" s="139" t="s">
        <v>89</v>
      </c>
      <c r="F25" s="126"/>
      <c r="G25" s="59"/>
    </row>
    <row r="26" spans="1:8" ht="22.5" customHeight="1">
      <c r="A26" s="95"/>
      <c r="B26" s="134"/>
      <c r="C26" s="130" t="s">
        <v>90</v>
      </c>
      <c r="D26" s="126"/>
      <c r="E26" s="139"/>
      <c r="F26" s="126"/>
      <c r="G26" s="59"/>
      <c r="H26" s="59"/>
    </row>
    <row r="27" spans="1:8" ht="22.5" customHeight="1">
      <c r="A27" s="137"/>
      <c r="B27" s="135"/>
      <c r="C27" s="130" t="s">
        <v>91</v>
      </c>
      <c r="D27" s="126"/>
      <c r="E27" s="127"/>
      <c r="F27" s="126"/>
      <c r="G27" s="59"/>
      <c r="H27" s="59"/>
    </row>
    <row r="28" spans="1:8" ht="22.5" customHeight="1">
      <c r="A28" s="95"/>
      <c r="B28" s="134"/>
      <c r="C28" s="130" t="s">
        <v>92</v>
      </c>
      <c r="D28" s="126"/>
      <c r="E28" s="127"/>
      <c r="F28" s="126"/>
      <c r="G28" s="59"/>
      <c r="H28" s="59"/>
    </row>
    <row r="29" spans="1:8" ht="22.5" customHeight="1">
      <c r="A29" s="137"/>
      <c r="B29" s="135"/>
      <c r="C29" s="130" t="s">
        <v>93</v>
      </c>
      <c r="D29" s="126"/>
      <c r="E29" s="127"/>
      <c r="F29" s="126"/>
      <c r="G29" s="59"/>
      <c r="H29" s="59"/>
    </row>
    <row r="30" spans="1:7" ht="22.5" customHeight="1">
      <c r="A30" s="137"/>
      <c r="B30" s="134"/>
      <c r="C30" s="130" t="s">
        <v>94</v>
      </c>
      <c r="D30" s="126">
        <v>3.84</v>
      </c>
      <c r="E30" s="127"/>
      <c r="F30" s="126"/>
      <c r="G30" s="59"/>
    </row>
    <row r="31" spans="1:7" ht="22.5" customHeight="1">
      <c r="A31" s="137"/>
      <c r="B31" s="134"/>
      <c r="C31" s="130" t="s">
        <v>95</v>
      </c>
      <c r="D31" s="126"/>
      <c r="E31" s="127"/>
      <c r="F31" s="126"/>
      <c r="G31" s="59"/>
    </row>
    <row r="32" spans="1:7" ht="22.5" customHeight="1">
      <c r="A32" s="137"/>
      <c r="B32" s="134"/>
      <c r="C32" s="130" t="s">
        <v>96</v>
      </c>
      <c r="D32" s="126"/>
      <c r="E32" s="127"/>
      <c r="F32" s="126"/>
      <c r="G32" s="59"/>
    </row>
    <row r="33" spans="1:8" ht="22.5" customHeight="1">
      <c r="A33" s="137"/>
      <c r="B33" s="134"/>
      <c r="C33" s="130" t="s">
        <v>97</v>
      </c>
      <c r="D33" s="126"/>
      <c r="E33" s="127"/>
      <c r="F33" s="126"/>
      <c r="G33" s="59"/>
      <c r="H33" s="59"/>
    </row>
    <row r="34" spans="1:7" ht="22.5" customHeight="1">
      <c r="A34" s="136"/>
      <c r="B34" s="134"/>
      <c r="C34" s="130" t="s">
        <v>98</v>
      </c>
      <c r="D34" s="126"/>
      <c r="E34" s="127"/>
      <c r="F34" s="126"/>
      <c r="G34" s="59"/>
    </row>
    <row r="35" spans="1:6" ht="22.5" customHeight="1">
      <c r="A35" s="137"/>
      <c r="B35" s="134"/>
      <c r="C35" s="130"/>
      <c r="D35" s="126"/>
      <c r="E35" s="127"/>
      <c r="F35" s="126"/>
    </row>
    <row r="36" spans="1:6" ht="22.5" customHeight="1">
      <c r="A36" s="137"/>
      <c r="B36" s="134"/>
      <c r="C36" s="90"/>
      <c r="D36" s="140"/>
      <c r="E36" s="127"/>
      <c r="F36" s="126"/>
    </row>
    <row r="37" spans="1:6" ht="26.25" customHeight="1">
      <c r="A37" s="137"/>
      <c r="B37" s="134"/>
      <c r="C37" s="90"/>
      <c r="D37" s="140"/>
      <c r="E37" s="127"/>
      <c r="F37" s="141"/>
    </row>
    <row r="38" spans="1:6" ht="22.5" customHeight="1">
      <c r="A38" s="142" t="s">
        <v>99</v>
      </c>
      <c r="B38" s="135">
        <f>SUM(B6,B18)</f>
        <v>1373.53</v>
      </c>
      <c r="C38" s="142" t="s">
        <v>100</v>
      </c>
      <c r="D38" s="167">
        <f>SUM(D6,D35)</f>
        <v>1373.53</v>
      </c>
      <c r="E38" s="142" t="s">
        <v>100</v>
      </c>
      <c r="F38" s="141">
        <f>SUM(F6,F26)</f>
        <v>1373.527951</v>
      </c>
    </row>
    <row r="39" spans="1:6" ht="22.5" customHeight="1">
      <c r="A39" s="138" t="s">
        <v>101</v>
      </c>
      <c r="B39" s="134"/>
      <c r="C39" s="133" t="s">
        <v>102</v>
      </c>
      <c r="D39" s="140">
        <f>SUM(B45)-SUM(D38)-SUM(D40)</f>
        <v>0</v>
      </c>
      <c r="E39" s="133" t="s">
        <v>102</v>
      </c>
      <c r="F39" s="141">
        <f>D39</f>
        <v>0</v>
      </c>
    </row>
    <row r="40" spans="1:6" ht="22.5" customHeight="1">
      <c r="A40" s="138" t="s">
        <v>103</v>
      </c>
      <c r="B40" s="134"/>
      <c r="C40" s="106" t="s">
        <v>104</v>
      </c>
      <c r="D40" s="126"/>
      <c r="E40" s="106" t="s">
        <v>104</v>
      </c>
      <c r="F40" s="126"/>
    </row>
    <row r="41" spans="1:6" ht="22.5" customHeight="1">
      <c r="A41" s="138" t="s">
        <v>105</v>
      </c>
      <c r="B41" s="168"/>
      <c r="C41" s="143"/>
      <c r="D41" s="140"/>
      <c r="E41" s="137"/>
      <c r="F41" s="140"/>
    </row>
    <row r="42" spans="1:6" ht="22.5" customHeight="1">
      <c r="A42" s="138" t="s">
        <v>106</v>
      </c>
      <c r="B42" s="134"/>
      <c r="C42" s="143"/>
      <c r="D42" s="140"/>
      <c r="E42" s="136"/>
      <c r="F42" s="140"/>
    </row>
    <row r="43" spans="1:6" ht="22.5" customHeight="1">
      <c r="A43" s="138" t="s">
        <v>107</v>
      </c>
      <c r="B43" s="134"/>
      <c r="C43" s="143"/>
      <c r="D43" s="144"/>
      <c r="E43" s="137"/>
      <c r="F43" s="140"/>
    </row>
    <row r="44" spans="1:6" ht="21" customHeight="1">
      <c r="A44" s="137"/>
      <c r="B44" s="134"/>
      <c r="C44" s="136"/>
      <c r="D44" s="144"/>
      <c r="E44" s="136"/>
      <c r="F44" s="144"/>
    </row>
    <row r="45" spans="1:6" ht="22.5" customHeight="1">
      <c r="A45" s="124" t="s">
        <v>108</v>
      </c>
      <c r="B45" s="135">
        <f aca="true" t="shared" si="0" ref="B45:F45">SUM(B38,B39,B40)</f>
        <v>1373.53</v>
      </c>
      <c r="C45" s="145" t="s">
        <v>109</v>
      </c>
      <c r="D45" s="144">
        <f t="shared" si="0"/>
        <v>1373.53</v>
      </c>
      <c r="E45" s="124" t="s">
        <v>109</v>
      </c>
      <c r="F45" s="126">
        <f t="shared" si="0"/>
        <v>1373.527951</v>
      </c>
    </row>
  </sheetData>
  <sheetProtection/>
  <mergeCells count="3">
    <mergeCell ref="A3:B3"/>
    <mergeCell ref="A4:B4"/>
    <mergeCell ref="C4:F4"/>
  </mergeCells>
  <printOptions horizontalCentered="1"/>
  <pageMargins left="0.7513888888888889" right="0.7513888888888889" top="0.7909722222222222" bottom="1" header="0" footer="0"/>
  <pageSetup fitToHeight="1"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S41"/>
  <sheetViews>
    <sheetView showGridLines="0" showZeros="0" workbookViewId="0" topLeftCell="D9">
      <selection activeCell="A1" sqref="A1:R42"/>
    </sheetView>
  </sheetViews>
  <sheetFormatPr defaultColWidth="9.16015625" defaultRowHeight="12.75" customHeight="1"/>
  <cols>
    <col min="1" max="1" width="13.66015625" style="0" customWidth="1"/>
    <col min="2" max="2" width="27.33203125" style="0" customWidth="1"/>
    <col min="3" max="3" width="20.83203125" style="0" customWidth="1"/>
    <col min="4" max="4" width="44.5" style="0" customWidth="1"/>
    <col min="5" max="5" width="12.16015625" style="158"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59" t="s">
        <v>13</v>
      </c>
      <c r="B1" s="59"/>
      <c r="C1" s="59"/>
      <c r="D1" s="59"/>
      <c r="E1" s="159"/>
    </row>
    <row r="2" spans="1:19" ht="21" customHeight="1">
      <c r="A2" s="147" t="s">
        <v>14</v>
      </c>
      <c r="B2" s="147"/>
      <c r="C2" s="147"/>
      <c r="D2" s="147"/>
      <c r="E2" s="160"/>
      <c r="F2" s="147"/>
      <c r="G2" s="147"/>
      <c r="H2" s="147"/>
      <c r="I2" s="147"/>
      <c r="J2" s="147"/>
      <c r="K2" s="147"/>
      <c r="L2" s="147"/>
      <c r="M2" s="147"/>
      <c r="N2" s="147"/>
      <c r="O2" s="147"/>
      <c r="P2" s="147"/>
      <c r="Q2" s="147"/>
      <c r="R2" s="147"/>
      <c r="S2" s="156"/>
    </row>
    <row r="3" ht="12" customHeight="1">
      <c r="R3" s="101" t="s">
        <v>35</v>
      </c>
    </row>
    <row r="4" spans="1:18" ht="18" customHeight="1">
      <c r="A4" s="61" t="s">
        <v>110</v>
      </c>
      <c r="B4" s="61" t="s">
        <v>111</v>
      </c>
      <c r="C4" s="149" t="s">
        <v>112</v>
      </c>
      <c r="D4" s="149" t="s">
        <v>113</v>
      </c>
      <c r="E4" s="161" t="s">
        <v>114</v>
      </c>
      <c r="F4" s="61" t="s">
        <v>115</v>
      </c>
      <c r="G4" s="61"/>
      <c r="H4" s="61"/>
      <c r="I4" s="61"/>
      <c r="J4" s="61"/>
      <c r="K4" s="61"/>
      <c r="L4" s="61"/>
      <c r="M4" s="61"/>
      <c r="N4" s="61"/>
      <c r="O4" s="61"/>
      <c r="P4" s="61"/>
      <c r="Q4" s="61"/>
      <c r="R4" s="129"/>
    </row>
    <row r="5" spans="1:18" ht="22.5" customHeight="1">
      <c r="A5" s="61"/>
      <c r="B5" s="61"/>
      <c r="C5" s="150"/>
      <c r="D5" s="150"/>
      <c r="E5" s="161"/>
      <c r="F5" s="64" t="s">
        <v>116</v>
      </c>
      <c r="G5" s="64" t="s">
        <v>117</v>
      </c>
      <c r="H5" s="64"/>
      <c r="I5" s="64" t="s">
        <v>118</v>
      </c>
      <c r="J5" s="64" t="s">
        <v>119</v>
      </c>
      <c r="K5" s="165" t="s">
        <v>120</v>
      </c>
      <c r="L5" s="166"/>
      <c r="M5" s="64" t="s">
        <v>121</v>
      </c>
      <c r="N5" s="64" t="s">
        <v>122</v>
      </c>
      <c r="O5" s="64" t="s">
        <v>101</v>
      </c>
      <c r="P5" s="64" t="s">
        <v>105</v>
      </c>
      <c r="Q5" s="64" t="s">
        <v>123</v>
      </c>
      <c r="R5" s="64" t="s">
        <v>124</v>
      </c>
    </row>
    <row r="6" spans="1:18" ht="33.75" customHeight="1">
      <c r="A6" s="61"/>
      <c r="B6" s="61"/>
      <c r="C6" s="152"/>
      <c r="D6" s="152"/>
      <c r="E6" s="161"/>
      <c r="F6" s="64"/>
      <c r="G6" s="64" t="s">
        <v>125</v>
      </c>
      <c r="H6" s="64" t="s">
        <v>126</v>
      </c>
      <c r="I6" s="64"/>
      <c r="J6" s="64"/>
      <c r="K6" s="64" t="s">
        <v>125</v>
      </c>
      <c r="L6" s="64" t="s">
        <v>127</v>
      </c>
      <c r="M6" s="64"/>
      <c r="N6" s="64"/>
      <c r="O6" s="64"/>
      <c r="P6" s="64"/>
      <c r="Q6" s="64"/>
      <c r="R6" s="64"/>
    </row>
    <row r="7" spans="1:18" ht="22.5" customHeight="1">
      <c r="A7" s="61"/>
      <c r="B7" s="61"/>
      <c r="C7" s="152"/>
      <c r="D7" s="152"/>
      <c r="E7" s="162">
        <v>1</v>
      </c>
      <c r="F7" s="109">
        <v>2</v>
      </c>
      <c r="G7" s="109">
        <v>3</v>
      </c>
      <c r="H7" s="109">
        <v>4</v>
      </c>
      <c r="I7" s="109">
        <v>5</v>
      </c>
      <c r="J7" s="109">
        <v>6</v>
      </c>
      <c r="K7" s="109">
        <v>7</v>
      </c>
      <c r="L7" s="109">
        <v>8</v>
      </c>
      <c r="M7" s="109">
        <v>9</v>
      </c>
      <c r="N7" s="109">
        <v>10</v>
      </c>
      <c r="O7" s="109">
        <v>11</v>
      </c>
      <c r="P7" s="109">
        <v>12</v>
      </c>
      <c r="Q7" s="109">
        <v>13</v>
      </c>
      <c r="R7" s="109">
        <v>14</v>
      </c>
    </row>
    <row r="8" spans="1:18" ht="18" customHeight="1">
      <c r="A8" s="61"/>
      <c r="B8" s="61"/>
      <c r="C8" s="152" t="s">
        <v>116</v>
      </c>
      <c r="D8" s="152"/>
      <c r="E8" s="163">
        <f>F8</f>
        <v>1373.5300000000002</v>
      </c>
      <c r="F8" s="164">
        <f>G8+H8</f>
        <v>1373.5300000000002</v>
      </c>
      <c r="G8" s="164">
        <f>G9+G17+G20+G23+G26+G29+G39</f>
        <v>843.71</v>
      </c>
      <c r="H8" s="154">
        <f>H12+H23+H26+H29</f>
        <v>529.82</v>
      </c>
      <c r="I8" s="109"/>
      <c r="J8" s="109"/>
      <c r="K8" s="109"/>
      <c r="L8" s="109"/>
      <c r="M8" s="109"/>
      <c r="N8" s="109"/>
      <c r="O8" s="109"/>
      <c r="P8" s="109"/>
      <c r="Q8" s="109"/>
      <c r="R8" s="109"/>
    </row>
    <row r="9" spans="1:18" ht="12.75" customHeight="1">
      <c r="A9" s="109">
        <v>766001</v>
      </c>
      <c r="B9" s="67" t="s">
        <v>128</v>
      </c>
      <c r="C9" s="112">
        <v>201</v>
      </c>
      <c r="D9" s="112" t="s">
        <v>129</v>
      </c>
      <c r="E9" s="163">
        <f aca="true" t="shared" si="0" ref="E9:E41">F9</f>
        <v>778.87</v>
      </c>
      <c r="F9" s="164">
        <f aca="true" t="shared" si="1" ref="F9:F41">G9+H9</f>
        <v>778.87</v>
      </c>
      <c r="G9" s="107">
        <f>G10+G12+G15</f>
        <v>778.87</v>
      </c>
      <c r="H9" s="107"/>
      <c r="I9" s="107"/>
      <c r="J9" s="107"/>
      <c r="K9" s="107"/>
      <c r="L9" s="107"/>
      <c r="M9" s="107"/>
      <c r="N9" s="107"/>
      <c r="O9" s="107"/>
      <c r="P9" s="107"/>
      <c r="Q9" s="107"/>
      <c r="R9" s="107"/>
    </row>
    <row r="10" spans="1:18" ht="12.75" customHeight="1">
      <c r="A10" s="109">
        <v>766001</v>
      </c>
      <c r="B10" s="67" t="s">
        <v>128</v>
      </c>
      <c r="C10" s="112">
        <v>20101</v>
      </c>
      <c r="D10" s="112" t="s">
        <v>130</v>
      </c>
      <c r="E10" s="163">
        <f t="shared" si="0"/>
        <v>5</v>
      </c>
      <c r="F10" s="164">
        <f t="shared" si="1"/>
        <v>5</v>
      </c>
      <c r="G10" s="107">
        <v>5</v>
      </c>
      <c r="H10" s="107"/>
      <c r="I10" s="107"/>
      <c r="J10" s="107"/>
      <c r="K10" s="107"/>
      <c r="L10" s="107"/>
      <c r="M10" s="107"/>
      <c r="N10" s="107"/>
      <c r="O10" s="107"/>
      <c r="P10" s="107"/>
      <c r="Q10" s="107"/>
      <c r="R10" s="107"/>
    </row>
    <row r="11" spans="1:18" ht="12.75" customHeight="1">
      <c r="A11" s="109">
        <v>766001</v>
      </c>
      <c r="B11" s="67" t="s">
        <v>128</v>
      </c>
      <c r="C11" s="112">
        <v>2010101</v>
      </c>
      <c r="D11" s="112" t="s">
        <v>131</v>
      </c>
      <c r="E11" s="163">
        <f t="shared" si="0"/>
        <v>5</v>
      </c>
      <c r="F11" s="164">
        <f t="shared" si="1"/>
        <v>5</v>
      </c>
      <c r="G11" s="107">
        <v>5</v>
      </c>
      <c r="H11" s="107"/>
      <c r="I11" s="107"/>
      <c r="J11" s="107"/>
      <c r="K11" s="107"/>
      <c r="L11" s="107"/>
      <c r="M11" s="107"/>
      <c r="N11" s="107"/>
      <c r="O11" s="107"/>
      <c r="P11" s="107"/>
      <c r="Q11" s="107"/>
      <c r="R11" s="107"/>
    </row>
    <row r="12" spans="1:18" ht="12.75" customHeight="1">
      <c r="A12" s="109">
        <v>766001</v>
      </c>
      <c r="B12" s="67" t="s">
        <v>128</v>
      </c>
      <c r="C12" s="112">
        <v>20103</v>
      </c>
      <c r="D12" s="112" t="s">
        <v>132</v>
      </c>
      <c r="E12" s="163">
        <f t="shared" si="0"/>
        <v>942.86</v>
      </c>
      <c r="F12" s="164">
        <f t="shared" si="1"/>
        <v>942.86</v>
      </c>
      <c r="G12" s="107">
        <v>763.87</v>
      </c>
      <c r="H12" s="107">
        <v>178.99</v>
      </c>
      <c r="I12" s="107"/>
      <c r="J12" s="107"/>
      <c r="K12" s="107"/>
      <c r="L12" s="107"/>
      <c r="M12" s="107"/>
      <c r="N12" s="107"/>
      <c r="O12" s="107"/>
      <c r="P12" s="107"/>
      <c r="Q12" s="107"/>
      <c r="R12" s="107"/>
    </row>
    <row r="13" spans="1:18" ht="12.75" customHeight="1">
      <c r="A13" s="109">
        <v>766001</v>
      </c>
      <c r="B13" s="67" t="s">
        <v>128</v>
      </c>
      <c r="C13" s="112">
        <v>2010301</v>
      </c>
      <c r="D13" s="112" t="s">
        <v>131</v>
      </c>
      <c r="E13" s="163">
        <f t="shared" si="0"/>
        <v>591.67</v>
      </c>
      <c r="F13" s="164">
        <f t="shared" si="1"/>
        <v>591.67</v>
      </c>
      <c r="G13" s="107">
        <v>591.67</v>
      </c>
      <c r="H13" s="107"/>
      <c r="I13" s="107"/>
      <c r="J13" s="107"/>
      <c r="K13" s="107"/>
      <c r="L13" s="107"/>
      <c r="M13" s="107"/>
      <c r="N13" s="107"/>
      <c r="O13" s="107"/>
      <c r="P13" s="107"/>
      <c r="Q13" s="107"/>
      <c r="R13" s="107"/>
    </row>
    <row r="14" spans="1:18" ht="15" customHeight="1">
      <c r="A14" s="109">
        <v>766001</v>
      </c>
      <c r="B14" s="67" t="s">
        <v>128</v>
      </c>
      <c r="C14" s="112">
        <v>2010399</v>
      </c>
      <c r="D14" s="155" t="s">
        <v>133</v>
      </c>
      <c r="E14" s="163">
        <f t="shared" si="0"/>
        <v>351.19</v>
      </c>
      <c r="F14" s="164">
        <f t="shared" si="1"/>
        <v>351.19</v>
      </c>
      <c r="G14" s="107">
        <v>172.2</v>
      </c>
      <c r="H14" s="107">
        <v>178.99</v>
      </c>
      <c r="I14" s="107"/>
      <c r="J14" s="107"/>
      <c r="K14" s="107"/>
      <c r="L14" s="107"/>
      <c r="M14" s="107"/>
      <c r="N14" s="107"/>
      <c r="O14" s="107"/>
      <c r="P14" s="107"/>
      <c r="Q14" s="107"/>
      <c r="R14" s="107"/>
    </row>
    <row r="15" spans="1:18" ht="12.75" customHeight="1">
      <c r="A15" s="109">
        <v>766001</v>
      </c>
      <c r="B15" s="67" t="s">
        <v>128</v>
      </c>
      <c r="C15" s="112">
        <v>20131</v>
      </c>
      <c r="D15" s="112" t="s">
        <v>134</v>
      </c>
      <c r="E15" s="163">
        <f t="shared" si="0"/>
        <v>10</v>
      </c>
      <c r="F15" s="164">
        <f t="shared" si="1"/>
        <v>10</v>
      </c>
      <c r="G15" s="107">
        <v>10</v>
      </c>
      <c r="H15" s="107"/>
      <c r="I15" s="107"/>
      <c r="J15" s="107"/>
      <c r="K15" s="107"/>
      <c r="L15" s="107"/>
      <c r="M15" s="107"/>
      <c r="N15" s="107"/>
      <c r="O15" s="107"/>
      <c r="P15" s="107"/>
      <c r="Q15" s="107"/>
      <c r="R15" s="107"/>
    </row>
    <row r="16" spans="1:18" ht="12.75" customHeight="1">
      <c r="A16" s="109">
        <v>766001</v>
      </c>
      <c r="B16" s="67" t="s">
        <v>128</v>
      </c>
      <c r="C16" s="112">
        <v>2013101</v>
      </c>
      <c r="D16" s="112" t="s">
        <v>131</v>
      </c>
      <c r="E16" s="163">
        <f t="shared" si="0"/>
        <v>10</v>
      </c>
      <c r="F16" s="164">
        <f t="shared" si="1"/>
        <v>10</v>
      </c>
      <c r="G16" s="107">
        <v>10</v>
      </c>
      <c r="H16" s="107"/>
      <c r="I16" s="107"/>
      <c r="J16" s="107"/>
      <c r="K16" s="107"/>
      <c r="L16" s="107"/>
      <c r="M16" s="107"/>
      <c r="N16" s="107"/>
      <c r="O16" s="107"/>
      <c r="P16" s="107"/>
      <c r="Q16" s="107"/>
      <c r="R16" s="107"/>
    </row>
    <row r="17" spans="1:18" ht="12.75" customHeight="1">
      <c r="A17" s="109">
        <v>766001</v>
      </c>
      <c r="B17" s="67" t="s">
        <v>128</v>
      </c>
      <c r="C17" s="112">
        <v>207</v>
      </c>
      <c r="D17" s="112" t="s">
        <v>135</v>
      </c>
      <c r="E17" s="163">
        <f t="shared" si="0"/>
        <v>15</v>
      </c>
      <c r="F17" s="164">
        <f t="shared" si="1"/>
        <v>15</v>
      </c>
      <c r="G17" s="107">
        <v>15</v>
      </c>
      <c r="H17" s="107"/>
      <c r="I17" s="107"/>
      <c r="J17" s="107"/>
      <c r="K17" s="107"/>
      <c r="L17" s="107"/>
      <c r="M17" s="107"/>
      <c r="N17" s="107"/>
      <c r="O17" s="107"/>
      <c r="P17" s="107"/>
      <c r="Q17" s="107"/>
      <c r="R17" s="107"/>
    </row>
    <row r="18" spans="1:18" ht="12.75" customHeight="1">
      <c r="A18" s="109">
        <v>766001</v>
      </c>
      <c r="B18" s="67" t="s">
        <v>128</v>
      </c>
      <c r="C18" s="112">
        <v>20701</v>
      </c>
      <c r="D18" s="112" t="s">
        <v>136</v>
      </c>
      <c r="E18" s="163">
        <f t="shared" si="0"/>
        <v>15</v>
      </c>
      <c r="F18" s="164">
        <f t="shared" si="1"/>
        <v>15</v>
      </c>
      <c r="G18" s="107">
        <v>15</v>
      </c>
      <c r="H18" s="107"/>
      <c r="I18" s="107"/>
      <c r="J18" s="107"/>
      <c r="K18" s="107"/>
      <c r="L18" s="107"/>
      <c r="M18" s="107"/>
      <c r="N18" s="107"/>
      <c r="O18" s="107"/>
      <c r="P18" s="107"/>
      <c r="Q18" s="107"/>
      <c r="R18" s="107"/>
    </row>
    <row r="19" spans="1:18" ht="12.75" customHeight="1">
      <c r="A19" s="109">
        <v>766001</v>
      </c>
      <c r="B19" s="67" t="s">
        <v>128</v>
      </c>
      <c r="C19" s="112">
        <v>2070101</v>
      </c>
      <c r="D19" s="112" t="s">
        <v>131</v>
      </c>
      <c r="E19" s="163">
        <f t="shared" si="0"/>
        <v>15</v>
      </c>
      <c r="F19" s="164">
        <f t="shared" si="1"/>
        <v>15</v>
      </c>
      <c r="G19" s="107">
        <v>15</v>
      </c>
      <c r="H19" s="107"/>
      <c r="I19" s="107"/>
      <c r="J19" s="107"/>
      <c r="K19" s="107"/>
      <c r="L19" s="107"/>
      <c r="M19" s="107"/>
      <c r="N19" s="107"/>
      <c r="O19" s="107"/>
      <c r="P19" s="107"/>
      <c r="Q19" s="107"/>
      <c r="R19" s="107"/>
    </row>
    <row r="20" spans="1:18" ht="12.75" customHeight="1">
      <c r="A20" s="109">
        <v>766001</v>
      </c>
      <c r="B20" s="67" t="s">
        <v>128</v>
      </c>
      <c r="C20" s="112">
        <v>210</v>
      </c>
      <c r="D20" s="112" t="s">
        <v>137</v>
      </c>
      <c r="E20" s="163">
        <f t="shared" si="0"/>
        <v>10</v>
      </c>
      <c r="F20" s="164">
        <f t="shared" si="1"/>
        <v>10</v>
      </c>
      <c r="G20" s="107">
        <v>10</v>
      </c>
      <c r="H20" s="107"/>
      <c r="I20" s="107"/>
      <c r="J20" s="107"/>
      <c r="K20" s="107"/>
      <c r="L20" s="107"/>
      <c r="M20" s="107"/>
      <c r="N20" s="107"/>
      <c r="O20" s="107"/>
      <c r="P20" s="107"/>
      <c r="Q20" s="107"/>
      <c r="R20" s="107"/>
    </row>
    <row r="21" spans="1:18" ht="12.75" customHeight="1">
      <c r="A21" s="109">
        <v>766001</v>
      </c>
      <c r="B21" s="67" t="s">
        <v>128</v>
      </c>
      <c r="C21" s="112">
        <v>21007</v>
      </c>
      <c r="D21" s="112" t="s">
        <v>138</v>
      </c>
      <c r="E21" s="163">
        <f t="shared" si="0"/>
        <v>10</v>
      </c>
      <c r="F21" s="164">
        <f t="shared" si="1"/>
        <v>10</v>
      </c>
      <c r="G21" s="107">
        <v>10</v>
      </c>
      <c r="H21" s="107"/>
      <c r="I21" s="107"/>
      <c r="J21" s="107"/>
      <c r="K21" s="107"/>
      <c r="L21" s="107"/>
      <c r="M21" s="107"/>
      <c r="N21" s="107"/>
      <c r="O21" s="107"/>
      <c r="P21" s="107"/>
      <c r="Q21" s="107"/>
      <c r="R21" s="107"/>
    </row>
    <row r="22" spans="1:18" ht="12.75" customHeight="1">
      <c r="A22" s="109">
        <v>766001</v>
      </c>
      <c r="B22" s="67" t="s">
        <v>128</v>
      </c>
      <c r="C22" s="112">
        <v>2100716</v>
      </c>
      <c r="D22" s="112" t="s">
        <v>139</v>
      </c>
      <c r="E22" s="163">
        <f t="shared" si="0"/>
        <v>10</v>
      </c>
      <c r="F22" s="164">
        <f t="shared" si="1"/>
        <v>10</v>
      </c>
      <c r="G22" s="107">
        <v>10</v>
      </c>
      <c r="H22" s="107"/>
      <c r="I22" s="107"/>
      <c r="J22" s="107"/>
      <c r="K22" s="107"/>
      <c r="L22" s="107"/>
      <c r="M22" s="107"/>
      <c r="N22" s="107"/>
      <c r="O22" s="107"/>
      <c r="P22" s="107"/>
      <c r="Q22" s="107"/>
      <c r="R22" s="107"/>
    </row>
    <row r="23" spans="1:18" ht="12.75" customHeight="1">
      <c r="A23" s="109">
        <v>766001</v>
      </c>
      <c r="B23" s="67" t="s">
        <v>128</v>
      </c>
      <c r="C23" s="112">
        <v>211</v>
      </c>
      <c r="D23" s="112" t="s">
        <v>140</v>
      </c>
      <c r="E23" s="163">
        <f t="shared" si="0"/>
        <v>244.31</v>
      </c>
      <c r="F23" s="164">
        <f t="shared" si="1"/>
        <v>244.31</v>
      </c>
      <c r="G23" s="107">
        <v>0</v>
      </c>
      <c r="H23" s="107">
        <v>244.31</v>
      </c>
      <c r="I23" s="107"/>
      <c r="J23" s="107"/>
      <c r="K23" s="107"/>
      <c r="L23" s="107"/>
      <c r="M23" s="107"/>
      <c r="N23" s="107"/>
      <c r="O23" s="107"/>
      <c r="P23" s="107"/>
      <c r="Q23" s="107"/>
      <c r="R23" s="107"/>
    </row>
    <row r="24" spans="1:18" ht="12.75" customHeight="1">
      <c r="A24" s="109">
        <v>766001</v>
      </c>
      <c r="B24" s="67" t="s">
        <v>128</v>
      </c>
      <c r="C24" s="112">
        <v>21104</v>
      </c>
      <c r="D24" s="112" t="s">
        <v>141</v>
      </c>
      <c r="E24" s="163">
        <f t="shared" si="0"/>
        <v>244.31</v>
      </c>
      <c r="F24" s="164">
        <f t="shared" si="1"/>
        <v>244.31</v>
      </c>
      <c r="G24" s="107">
        <v>0</v>
      </c>
      <c r="H24" s="107">
        <v>244.31</v>
      </c>
      <c r="I24" s="107"/>
      <c r="J24" s="107"/>
      <c r="K24" s="107"/>
      <c r="L24" s="107"/>
      <c r="M24" s="107"/>
      <c r="N24" s="107"/>
      <c r="O24" s="107"/>
      <c r="P24" s="107"/>
      <c r="Q24" s="107"/>
      <c r="R24" s="107"/>
    </row>
    <row r="25" spans="1:18" ht="12.75" customHeight="1">
      <c r="A25" s="109">
        <v>766001</v>
      </c>
      <c r="B25" s="67" t="s">
        <v>128</v>
      </c>
      <c r="C25" s="112">
        <v>2110402</v>
      </c>
      <c r="D25" s="112" t="s">
        <v>142</v>
      </c>
      <c r="E25" s="163">
        <f t="shared" si="0"/>
        <v>244.31</v>
      </c>
      <c r="F25" s="164">
        <f t="shared" si="1"/>
        <v>244.31</v>
      </c>
      <c r="G25" s="107">
        <v>0</v>
      </c>
      <c r="H25" s="107">
        <v>244.31</v>
      </c>
      <c r="I25" s="107"/>
      <c r="J25" s="107"/>
      <c r="K25" s="107"/>
      <c r="L25" s="107"/>
      <c r="M25" s="107"/>
      <c r="N25" s="107"/>
      <c r="O25" s="107"/>
      <c r="P25" s="107"/>
      <c r="Q25" s="107"/>
      <c r="R25" s="107"/>
    </row>
    <row r="26" spans="1:18" ht="12.75" customHeight="1">
      <c r="A26" s="109">
        <v>766001</v>
      </c>
      <c r="B26" s="67" t="s">
        <v>128</v>
      </c>
      <c r="C26" s="112">
        <v>212</v>
      </c>
      <c r="D26" s="112" t="s">
        <v>143</v>
      </c>
      <c r="E26" s="163">
        <f t="shared" si="0"/>
        <v>96.52</v>
      </c>
      <c r="F26" s="164">
        <f t="shared" si="1"/>
        <v>96.52</v>
      </c>
      <c r="G26" s="107">
        <v>0</v>
      </c>
      <c r="H26" s="107">
        <v>96.52</v>
      </c>
      <c r="I26" s="107"/>
      <c r="J26" s="107"/>
      <c r="K26" s="107"/>
      <c r="L26" s="107"/>
      <c r="M26" s="107"/>
      <c r="N26" s="107"/>
      <c r="O26" s="107"/>
      <c r="P26" s="107"/>
      <c r="Q26" s="107"/>
      <c r="R26" s="107"/>
    </row>
    <row r="27" spans="1:18" ht="12.75" customHeight="1">
      <c r="A27" s="109">
        <v>766001</v>
      </c>
      <c r="B27" s="67" t="s">
        <v>128</v>
      </c>
      <c r="C27" s="112">
        <v>21203</v>
      </c>
      <c r="D27" s="112" t="s">
        <v>144</v>
      </c>
      <c r="E27" s="163">
        <f t="shared" si="0"/>
        <v>96.52</v>
      </c>
      <c r="F27" s="164">
        <f t="shared" si="1"/>
        <v>96.52</v>
      </c>
      <c r="G27" s="107">
        <v>0</v>
      </c>
      <c r="H27" s="107">
        <v>96.52</v>
      </c>
      <c r="I27" s="107"/>
      <c r="J27" s="107"/>
      <c r="K27" s="107"/>
      <c r="L27" s="107"/>
      <c r="M27" s="107"/>
      <c r="N27" s="107"/>
      <c r="O27" s="107"/>
      <c r="P27" s="107"/>
      <c r="Q27" s="107"/>
      <c r="R27" s="107"/>
    </row>
    <row r="28" spans="1:18" ht="12.75" customHeight="1">
      <c r="A28" s="109">
        <v>766001</v>
      </c>
      <c r="B28" s="67" t="s">
        <v>128</v>
      </c>
      <c r="C28" s="112">
        <v>2120399</v>
      </c>
      <c r="D28" s="112" t="s">
        <v>145</v>
      </c>
      <c r="E28" s="163">
        <f t="shared" si="0"/>
        <v>96.52</v>
      </c>
      <c r="F28" s="164">
        <f t="shared" si="1"/>
        <v>96.52</v>
      </c>
      <c r="G28" s="107">
        <v>0</v>
      </c>
      <c r="H28" s="107">
        <v>96.52</v>
      </c>
      <c r="I28" s="107"/>
      <c r="J28" s="107"/>
      <c r="K28" s="107"/>
      <c r="L28" s="107"/>
      <c r="M28" s="107"/>
      <c r="N28" s="107"/>
      <c r="O28" s="107"/>
      <c r="P28" s="107"/>
      <c r="Q28" s="107"/>
      <c r="R28" s="107"/>
    </row>
    <row r="29" spans="1:18" ht="12.75" customHeight="1">
      <c r="A29" s="109">
        <v>766001</v>
      </c>
      <c r="B29" s="67" t="s">
        <v>128</v>
      </c>
      <c r="C29" s="112">
        <v>213</v>
      </c>
      <c r="D29" s="112" t="s">
        <v>146</v>
      </c>
      <c r="E29" s="163">
        <f t="shared" si="0"/>
        <v>46</v>
      </c>
      <c r="F29" s="164">
        <f t="shared" si="1"/>
        <v>46</v>
      </c>
      <c r="G29" s="107">
        <v>36</v>
      </c>
      <c r="H29" s="107">
        <v>10</v>
      </c>
      <c r="I29" s="107"/>
      <c r="J29" s="107"/>
      <c r="K29" s="107"/>
      <c r="L29" s="107"/>
      <c r="M29" s="107"/>
      <c r="N29" s="107"/>
      <c r="O29" s="107"/>
      <c r="P29" s="107"/>
      <c r="Q29" s="107"/>
      <c r="R29" s="107"/>
    </row>
    <row r="30" spans="1:18" ht="12.75" customHeight="1">
      <c r="A30" s="109">
        <v>766001</v>
      </c>
      <c r="B30" s="67" t="s">
        <v>128</v>
      </c>
      <c r="C30" s="112">
        <v>21301</v>
      </c>
      <c r="D30" s="112" t="s">
        <v>147</v>
      </c>
      <c r="E30" s="163">
        <f t="shared" si="0"/>
        <v>5</v>
      </c>
      <c r="F30" s="164">
        <f t="shared" si="1"/>
        <v>5</v>
      </c>
      <c r="G30" s="107">
        <v>5</v>
      </c>
      <c r="H30" s="107"/>
      <c r="I30" s="107"/>
      <c r="J30" s="107"/>
      <c r="K30" s="107"/>
      <c r="L30" s="107"/>
      <c r="M30" s="107"/>
      <c r="N30" s="107"/>
      <c r="O30" s="107"/>
      <c r="P30" s="107"/>
      <c r="Q30" s="107"/>
      <c r="R30" s="107"/>
    </row>
    <row r="31" spans="1:18" ht="12.75" customHeight="1">
      <c r="A31" s="109">
        <v>766001</v>
      </c>
      <c r="B31" s="67" t="s">
        <v>128</v>
      </c>
      <c r="C31" s="112">
        <v>2130101</v>
      </c>
      <c r="D31" s="112" t="s">
        <v>131</v>
      </c>
      <c r="E31" s="163">
        <f t="shared" si="0"/>
        <v>5</v>
      </c>
      <c r="F31" s="164">
        <f t="shared" si="1"/>
        <v>5</v>
      </c>
      <c r="G31" s="107">
        <v>5</v>
      </c>
      <c r="H31" s="107"/>
      <c r="I31" s="107"/>
      <c r="J31" s="107"/>
      <c r="K31" s="107"/>
      <c r="L31" s="107"/>
      <c r="M31" s="107"/>
      <c r="N31" s="107"/>
      <c r="O31" s="107"/>
      <c r="P31" s="107"/>
      <c r="Q31" s="107"/>
      <c r="R31" s="107"/>
    </row>
    <row r="32" spans="1:18" ht="12.75" customHeight="1">
      <c r="A32" s="109">
        <v>766001</v>
      </c>
      <c r="B32" s="67" t="s">
        <v>128</v>
      </c>
      <c r="C32" s="112">
        <v>21302</v>
      </c>
      <c r="D32" s="112" t="s">
        <v>148</v>
      </c>
      <c r="E32" s="163">
        <f t="shared" si="0"/>
        <v>5</v>
      </c>
      <c r="F32" s="164">
        <f t="shared" si="1"/>
        <v>5</v>
      </c>
      <c r="G32" s="107">
        <v>5</v>
      </c>
      <c r="H32" s="107"/>
      <c r="I32" s="107"/>
      <c r="J32" s="107"/>
      <c r="K32" s="107"/>
      <c r="L32" s="107"/>
      <c r="M32" s="107"/>
      <c r="N32" s="107"/>
      <c r="O32" s="107"/>
      <c r="P32" s="107"/>
      <c r="Q32" s="107"/>
      <c r="R32" s="107"/>
    </row>
    <row r="33" spans="1:18" ht="12.75" customHeight="1">
      <c r="A33" s="109">
        <v>766001</v>
      </c>
      <c r="B33" s="67" t="s">
        <v>128</v>
      </c>
      <c r="C33" s="112">
        <v>2130201</v>
      </c>
      <c r="D33" s="112" t="s">
        <v>131</v>
      </c>
      <c r="E33" s="163">
        <f t="shared" si="0"/>
        <v>5</v>
      </c>
      <c r="F33" s="164">
        <f t="shared" si="1"/>
        <v>5</v>
      </c>
      <c r="G33" s="107">
        <v>5</v>
      </c>
      <c r="H33" s="107"/>
      <c r="I33" s="107"/>
      <c r="J33" s="107"/>
      <c r="K33" s="107"/>
      <c r="L33" s="107"/>
      <c r="M33" s="107"/>
      <c r="N33" s="107"/>
      <c r="O33" s="107"/>
      <c r="P33" s="107"/>
      <c r="Q33" s="107"/>
      <c r="R33" s="107"/>
    </row>
    <row r="34" spans="1:18" ht="12.75" customHeight="1">
      <c r="A34" s="109">
        <v>766001</v>
      </c>
      <c r="B34" s="67" t="s">
        <v>128</v>
      </c>
      <c r="C34" s="112">
        <v>21303</v>
      </c>
      <c r="D34" s="112" t="s">
        <v>149</v>
      </c>
      <c r="E34" s="163">
        <f t="shared" si="0"/>
        <v>15</v>
      </c>
      <c r="F34" s="164">
        <f t="shared" si="1"/>
        <v>15</v>
      </c>
      <c r="G34" s="107">
        <v>15</v>
      </c>
      <c r="H34" s="107"/>
      <c r="I34" s="107"/>
      <c r="J34" s="107"/>
      <c r="K34" s="107"/>
      <c r="L34" s="107"/>
      <c r="M34" s="107"/>
      <c r="N34" s="107"/>
      <c r="O34" s="107"/>
      <c r="P34" s="107"/>
      <c r="Q34" s="107"/>
      <c r="R34" s="107"/>
    </row>
    <row r="35" spans="1:18" ht="12.75" customHeight="1">
      <c r="A35" s="109">
        <v>766001</v>
      </c>
      <c r="B35" s="67" t="s">
        <v>128</v>
      </c>
      <c r="C35" s="112">
        <v>2130301</v>
      </c>
      <c r="D35" s="112" t="s">
        <v>131</v>
      </c>
      <c r="E35" s="163">
        <f t="shared" si="0"/>
        <v>5</v>
      </c>
      <c r="F35" s="164">
        <f t="shared" si="1"/>
        <v>5</v>
      </c>
      <c r="G35" s="107">
        <v>5</v>
      </c>
      <c r="H35" s="107"/>
      <c r="I35" s="107"/>
      <c r="J35" s="107"/>
      <c r="K35" s="107"/>
      <c r="L35" s="107"/>
      <c r="M35" s="107"/>
      <c r="N35" s="107"/>
      <c r="O35" s="107"/>
      <c r="P35" s="107"/>
      <c r="Q35" s="107"/>
      <c r="R35" s="107"/>
    </row>
    <row r="36" spans="1:18" ht="12.75" customHeight="1">
      <c r="A36" s="109">
        <v>766001</v>
      </c>
      <c r="B36" s="67" t="s">
        <v>128</v>
      </c>
      <c r="C36" s="112">
        <v>2130399</v>
      </c>
      <c r="D36" s="112" t="s">
        <v>150</v>
      </c>
      <c r="E36" s="163">
        <f t="shared" si="0"/>
        <v>10</v>
      </c>
      <c r="F36" s="164">
        <f t="shared" si="1"/>
        <v>10</v>
      </c>
      <c r="G36" s="107">
        <v>0</v>
      </c>
      <c r="H36" s="107">
        <v>10</v>
      </c>
      <c r="I36" s="107"/>
      <c r="J36" s="107"/>
      <c r="K36" s="107"/>
      <c r="L36" s="107"/>
      <c r="M36" s="107"/>
      <c r="N36" s="107"/>
      <c r="O36" s="107"/>
      <c r="P36" s="107"/>
      <c r="Q36" s="107"/>
      <c r="R36" s="107"/>
    </row>
    <row r="37" spans="1:18" ht="12.75" customHeight="1">
      <c r="A37" s="109">
        <v>766001</v>
      </c>
      <c r="B37" s="67" t="s">
        <v>128</v>
      </c>
      <c r="C37" s="112">
        <v>21307</v>
      </c>
      <c r="D37" s="112" t="s">
        <v>151</v>
      </c>
      <c r="E37" s="163">
        <f t="shared" si="0"/>
        <v>21</v>
      </c>
      <c r="F37" s="164">
        <f t="shared" si="1"/>
        <v>21</v>
      </c>
      <c r="G37" s="107">
        <v>21</v>
      </c>
      <c r="H37" s="107"/>
      <c r="I37" s="107"/>
      <c r="J37" s="107"/>
      <c r="K37" s="107"/>
      <c r="L37" s="107"/>
      <c r="M37" s="107"/>
      <c r="N37" s="107"/>
      <c r="O37" s="107"/>
      <c r="P37" s="107"/>
      <c r="Q37" s="107"/>
      <c r="R37" s="107"/>
    </row>
    <row r="38" spans="1:18" ht="12.75" customHeight="1">
      <c r="A38" s="109">
        <v>766001</v>
      </c>
      <c r="B38" s="67" t="s">
        <v>128</v>
      </c>
      <c r="C38" s="112">
        <v>2130799</v>
      </c>
      <c r="D38" s="112" t="s">
        <v>152</v>
      </c>
      <c r="E38" s="163">
        <f t="shared" si="0"/>
        <v>21</v>
      </c>
      <c r="F38" s="164">
        <f t="shared" si="1"/>
        <v>21</v>
      </c>
      <c r="G38" s="107">
        <v>21</v>
      </c>
      <c r="H38" s="107"/>
      <c r="I38" s="107"/>
      <c r="J38" s="107"/>
      <c r="K38" s="107"/>
      <c r="L38" s="107"/>
      <c r="M38" s="107"/>
      <c r="N38" s="107"/>
      <c r="O38" s="107"/>
      <c r="P38" s="107"/>
      <c r="Q38" s="107"/>
      <c r="R38" s="107"/>
    </row>
    <row r="39" spans="1:18" ht="12.75" customHeight="1">
      <c r="A39" s="109">
        <v>766001</v>
      </c>
      <c r="B39" s="67" t="s">
        <v>128</v>
      </c>
      <c r="C39" s="112">
        <v>224</v>
      </c>
      <c r="D39" s="112" t="s">
        <v>153</v>
      </c>
      <c r="E39" s="163">
        <f t="shared" si="0"/>
        <v>3.84</v>
      </c>
      <c r="F39" s="164">
        <f t="shared" si="1"/>
        <v>3.84</v>
      </c>
      <c r="G39" s="107">
        <v>3.84</v>
      </c>
      <c r="H39" s="107"/>
      <c r="I39" s="107"/>
      <c r="J39" s="107"/>
      <c r="K39" s="107"/>
      <c r="L39" s="107"/>
      <c r="M39" s="107"/>
      <c r="N39" s="107"/>
      <c r="O39" s="107"/>
      <c r="P39" s="107"/>
      <c r="Q39" s="107"/>
      <c r="R39" s="107"/>
    </row>
    <row r="40" spans="1:18" ht="12.75" customHeight="1">
      <c r="A40" s="109">
        <v>766001</v>
      </c>
      <c r="B40" s="67" t="s">
        <v>128</v>
      </c>
      <c r="C40" s="112">
        <v>22401</v>
      </c>
      <c r="D40" s="112" t="s">
        <v>154</v>
      </c>
      <c r="E40" s="163">
        <f t="shared" si="0"/>
        <v>3.84</v>
      </c>
      <c r="F40" s="164">
        <f t="shared" si="1"/>
        <v>3.84</v>
      </c>
      <c r="G40" s="107">
        <v>3.84</v>
      </c>
      <c r="H40" s="107"/>
      <c r="I40" s="107"/>
      <c r="J40" s="107"/>
      <c r="K40" s="107"/>
      <c r="L40" s="107"/>
      <c r="M40" s="107"/>
      <c r="N40" s="107"/>
      <c r="O40" s="107"/>
      <c r="P40" s="107"/>
      <c r="Q40" s="107"/>
      <c r="R40" s="107"/>
    </row>
    <row r="41" spans="1:18" ht="12.75" customHeight="1">
      <c r="A41" s="109">
        <v>766001</v>
      </c>
      <c r="B41" s="67" t="s">
        <v>128</v>
      </c>
      <c r="C41" s="112">
        <v>2240199</v>
      </c>
      <c r="D41" s="112" t="s">
        <v>155</v>
      </c>
      <c r="E41" s="163">
        <f t="shared" si="0"/>
        <v>3.84</v>
      </c>
      <c r="F41" s="164">
        <f t="shared" si="1"/>
        <v>3.84</v>
      </c>
      <c r="G41" s="107">
        <v>3.84</v>
      </c>
      <c r="H41" s="107"/>
      <c r="I41" s="107"/>
      <c r="J41" s="107"/>
      <c r="K41" s="107"/>
      <c r="L41" s="107"/>
      <c r="M41" s="107"/>
      <c r="N41" s="107"/>
      <c r="O41" s="107"/>
      <c r="P41" s="107"/>
      <c r="Q41" s="107"/>
      <c r="R41" s="107"/>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 fitToWidth="1" orientation="landscape" paperSize="9" scale="54"/>
</worksheet>
</file>

<file path=xl/worksheets/sheet5.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topLeftCell="A1">
      <selection activeCell="A1" sqref="A1:K41"/>
    </sheetView>
  </sheetViews>
  <sheetFormatPr defaultColWidth="9.16015625" defaultRowHeight="12.75" customHeight="1"/>
  <cols>
    <col min="1" max="1" width="10" style="0" customWidth="1"/>
    <col min="2" max="2" width="27" style="0" customWidth="1"/>
    <col min="3" max="3" width="22.83203125" style="0" customWidth="1"/>
    <col min="4" max="4" width="42.83203125" style="0" customWidth="1"/>
    <col min="5" max="5" width="15.5" style="0" customWidth="1"/>
    <col min="6" max="9" width="14.33203125" style="0" customWidth="1"/>
    <col min="10" max="10" width="10.66015625" style="0" customWidth="1"/>
    <col min="11" max="11" width="9.16015625" style="0" customWidth="1"/>
    <col min="12" max="12" width="0.1640625" style="0" customWidth="1"/>
    <col min="13" max="252" width="9.16015625" style="0" customWidth="1"/>
  </cols>
  <sheetData>
    <row r="1" spans="1:5" ht="15" customHeight="1">
      <c r="A1" s="59" t="s">
        <v>15</v>
      </c>
      <c r="B1" s="59"/>
      <c r="C1" s="59"/>
      <c r="D1" s="59"/>
      <c r="E1" s="59"/>
    </row>
    <row r="2" spans="1:12" ht="18.75" customHeight="1">
      <c r="A2" s="147" t="s">
        <v>16</v>
      </c>
      <c r="B2" s="147"/>
      <c r="C2" s="147"/>
      <c r="D2" s="147"/>
      <c r="E2" s="147"/>
      <c r="F2" s="147"/>
      <c r="G2" s="147"/>
      <c r="H2" s="147"/>
      <c r="I2" s="147"/>
      <c r="J2" s="147"/>
      <c r="K2" s="147"/>
      <c r="L2" s="156"/>
    </row>
    <row r="3" spans="6:10" ht="13.5" customHeight="1">
      <c r="F3" s="148" t="s">
        <v>156</v>
      </c>
      <c r="G3" s="148"/>
      <c r="H3" s="148"/>
      <c r="I3" s="148"/>
      <c r="J3" s="148"/>
    </row>
    <row r="4" spans="1:11" ht="15" customHeight="1">
      <c r="A4" s="61" t="s">
        <v>110</v>
      </c>
      <c r="B4" s="61" t="s">
        <v>111</v>
      </c>
      <c r="C4" s="149" t="s">
        <v>112</v>
      </c>
      <c r="D4" s="149" t="s">
        <v>113</v>
      </c>
      <c r="E4" s="61" t="s">
        <v>114</v>
      </c>
      <c r="F4" s="61" t="s">
        <v>115</v>
      </c>
      <c r="G4" s="61"/>
      <c r="H4" s="61"/>
      <c r="I4" s="61"/>
      <c r="J4" s="61"/>
      <c r="K4" s="61"/>
    </row>
    <row r="5" spans="1:11" ht="30" customHeight="1">
      <c r="A5" s="61"/>
      <c r="B5" s="61"/>
      <c r="C5" s="150"/>
      <c r="D5" s="150"/>
      <c r="E5" s="61"/>
      <c r="F5" s="64" t="s">
        <v>116</v>
      </c>
      <c r="G5" s="151" t="s">
        <v>157</v>
      </c>
      <c r="H5" s="151" t="s">
        <v>158</v>
      </c>
      <c r="I5" s="151" t="s">
        <v>159</v>
      </c>
      <c r="J5" s="151" t="s">
        <v>160</v>
      </c>
      <c r="K5" s="151" t="s">
        <v>161</v>
      </c>
    </row>
    <row r="6" spans="1:11" ht="40.5" customHeight="1">
      <c r="A6" s="61"/>
      <c r="B6" s="61"/>
      <c r="C6" s="152"/>
      <c r="D6" s="152"/>
      <c r="E6" s="61"/>
      <c r="F6" s="64"/>
      <c r="G6" s="151"/>
      <c r="H6" s="151"/>
      <c r="I6" s="151"/>
      <c r="J6" s="151"/>
      <c r="K6" s="151"/>
    </row>
    <row r="7" spans="1:11" ht="40.5" customHeight="1">
      <c r="A7" s="153" t="s">
        <v>162</v>
      </c>
      <c r="B7" s="61"/>
      <c r="C7" s="152"/>
      <c r="D7" s="152"/>
      <c r="E7" s="109">
        <v>1</v>
      </c>
      <c r="F7" s="109">
        <v>2</v>
      </c>
      <c r="G7" s="109">
        <v>5</v>
      </c>
      <c r="H7" s="109">
        <v>6</v>
      </c>
      <c r="I7" s="109">
        <v>7</v>
      </c>
      <c r="J7" s="109">
        <v>8</v>
      </c>
      <c r="K7" s="109">
        <v>9</v>
      </c>
    </row>
    <row r="8" spans="1:11" ht="19.5" customHeight="1">
      <c r="A8" s="61">
        <v>766001</v>
      </c>
      <c r="B8" s="61" t="s">
        <v>128</v>
      </c>
      <c r="C8" s="152" t="s">
        <v>116</v>
      </c>
      <c r="D8" s="152"/>
      <c r="E8" s="154">
        <f>F8</f>
        <v>1373.5300000000002</v>
      </c>
      <c r="F8" s="154">
        <f>G8+H8</f>
        <v>1373.5300000000002</v>
      </c>
      <c r="G8" s="154">
        <f>G9+G17+G20+G23+G26+G29+G39</f>
        <v>843.71</v>
      </c>
      <c r="H8" s="154">
        <f>H12+H23+H26+H29+H39</f>
        <v>529.82</v>
      </c>
      <c r="I8" s="109"/>
      <c r="J8" s="109"/>
      <c r="K8" s="109"/>
    </row>
    <row r="9" spans="1:11" ht="12.75" customHeight="1">
      <c r="A9" s="61">
        <v>766001</v>
      </c>
      <c r="B9" s="61" t="s">
        <v>128</v>
      </c>
      <c r="C9" s="112">
        <v>201</v>
      </c>
      <c r="D9" s="113" t="s">
        <v>129</v>
      </c>
      <c r="E9" s="154">
        <f aca="true" t="shared" si="0" ref="E9:E41">F9</f>
        <v>778.87</v>
      </c>
      <c r="F9" s="154">
        <f aca="true" t="shared" si="1" ref="F9:F41">G9+H9</f>
        <v>778.87</v>
      </c>
      <c r="G9" s="155">
        <f>G10+G12+G15</f>
        <v>778.87</v>
      </c>
      <c r="H9" s="155"/>
      <c r="I9" s="107"/>
      <c r="J9" s="107"/>
      <c r="K9" s="107"/>
    </row>
    <row r="10" spans="1:11" ht="12.75" customHeight="1">
      <c r="A10" s="61">
        <v>766001</v>
      </c>
      <c r="B10" s="61" t="s">
        <v>128</v>
      </c>
      <c r="C10" s="112">
        <v>20101</v>
      </c>
      <c r="D10" s="113" t="s">
        <v>130</v>
      </c>
      <c r="E10" s="154">
        <f t="shared" si="0"/>
        <v>5</v>
      </c>
      <c r="F10" s="154">
        <f t="shared" si="1"/>
        <v>5</v>
      </c>
      <c r="G10" s="155">
        <v>5</v>
      </c>
      <c r="H10" s="155"/>
      <c r="I10" s="107"/>
      <c r="J10" s="107"/>
      <c r="K10" s="107"/>
    </row>
    <row r="11" spans="1:11" ht="12.75" customHeight="1">
      <c r="A11" s="61">
        <v>766001</v>
      </c>
      <c r="B11" s="61" t="s">
        <v>128</v>
      </c>
      <c r="C11" s="112">
        <v>2010101</v>
      </c>
      <c r="D11" s="113" t="s">
        <v>131</v>
      </c>
      <c r="E11" s="154">
        <f t="shared" si="0"/>
        <v>5</v>
      </c>
      <c r="F11" s="154">
        <f t="shared" si="1"/>
        <v>5</v>
      </c>
      <c r="G11" s="155">
        <v>5</v>
      </c>
      <c r="H11" s="155"/>
      <c r="I11" s="107"/>
      <c r="J11" s="107"/>
      <c r="K11" s="107"/>
    </row>
    <row r="12" spans="1:11" ht="12.75" customHeight="1">
      <c r="A12" s="61">
        <v>766001</v>
      </c>
      <c r="B12" s="61" t="s">
        <v>128</v>
      </c>
      <c r="C12" s="112">
        <v>20103</v>
      </c>
      <c r="D12" s="113" t="s">
        <v>132</v>
      </c>
      <c r="E12" s="154">
        <f t="shared" si="0"/>
        <v>942.86</v>
      </c>
      <c r="F12" s="154">
        <f t="shared" si="1"/>
        <v>942.86</v>
      </c>
      <c r="G12" s="155">
        <v>763.87</v>
      </c>
      <c r="H12" s="155">
        <v>178.99</v>
      </c>
      <c r="I12" s="107"/>
      <c r="J12" s="107"/>
      <c r="K12" s="107"/>
    </row>
    <row r="13" spans="1:11" ht="12.75" customHeight="1">
      <c r="A13" s="61">
        <v>766001</v>
      </c>
      <c r="B13" s="61" t="s">
        <v>128</v>
      </c>
      <c r="C13" s="112">
        <v>2010301</v>
      </c>
      <c r="D13" s="113" t="s">
        <v>131</v>
      </c>
      <c r="E13" s="154">
        <f t="shared" si="0"/>
        <v>591.67</v>
      </c>
      <c r="F13" s="154">
        <f t="shared" si="1"/>
        <v>591.67</v>
      </c>
      <c r="G13" s="155">
        <v>591.67</v>
      </c>
      <c r="H13" s="155"/>
      <c r="I13" s="107"/>
      <c r="J13" s="107"/>
      <c r="K13" s="107"/>
    </row>
    <row r="14" spans="1:11" ht="12.75" customHeight="1">
      <c r="A14" s="61">
        <v>766001</v>
      </c>
      <c r="B14" s="61" t="s">
        <v>128</v>
      </c>
      <c r="C14" s="112">
        <v>2010399</v>
      </c>
      <c r="D14" s="113" t="s">
        <v>133</v>
      </c>
      <c r="E14" s="154">
        <f t="shared" si="0"/>
        <v>351.19</v>
      </c>
      <c r="F14" s="154">
        <f t="shared" si="1"/>
        <v>351.19</v>
      </c>
      <c r="G14" s="155">
        <v>172.2</v>
      </c>
      <c r="H14" s="155">
        <v>178.99</v>
      </c>
      <c r="I14" s="107"/>
      <c r="J14" s="107"/>
      <c r="K14" s="107"/>
    </row>
    <row r="15" spans="1:11" ht="12.75" customHeight="1">
      <c r="A15" s="61">
        <v>766001</v>
      </c>
      <c r="B15" s="61" t="s">
        <v>128</v>
      </c>
      <c r="C15" s="112">
        <v>20131</v>
      </c>
      <c r="D15" s="113" t="s">
        <v>134</v>
      </c>
      <c r="E15" s="154">
        <f t="shared" si="0"/>
        <v>10</v>
      </c>
      <c r="F15" s="154">
        <f t="shared" si="1"/>
        <v>10</v>
      </c>
      <c r="G15" s="155">
        <v>10</v>
      </c>
      <c r="H15" s="155"/>
      <c r="I15" s="107"/>
      <c r="J15" s="107"/>
      <c r="K15" s="107"/>
    </row>
    <row r="16" spans="1:11" ht="12.75" customHeight="1">
      <c r="A16" s="61">
        <v>766001</v>
      </c>
      <c r="B16" s="61" t="s">
        <v>128</v>
      </c>
      <c r="C16" s="112">
        <v>2013101</v>
      </c>
      <c r="D16" s="113" t="s">
        <v>131</v>
      </c>
      <c r="E16" s="154">
        <f t="shared" si="0"/>
        <v>10</v>
      </c>
      <c r="F16" s="154">
        <f t="shared" si="1"/>
        <v>10</v>
      </c>
      <c r="G16" s="155">
        <v>10</v>
      </c>
      <c r="H16" s="155"/>
      <c r="I16" s="107"/>
      <c r="J16" s="107"/>
      <c r="K16" s="107"/>
    </row>
    <row r="17" spans="1:11" ht="12.75" customHeight="1">
      <c r="A17" s="61">
        <v>766001</v>
      </c>
      <c r="B17" s="61" t="s">
        <v>128</v>
      </c>
      <c r="C17" s="112">
        <v>207</v>
      </c>
      <c r="D17" s="113" t="s">
        <v>135</v>
      </c>
      <c r="E17" s="154">
        <f t="shared" si="0"/>
        <v>15</v>
      </c>
      <c r="F17" s="154">
        <f t="shared" si="1"/>
        <v>15</v>
      </c>
      <c r="G17" s="155">
        <v>15</v>
      </c>
      <c r="H17" s="155"/>
      <c r="I17" s="107"/>
      <c r="J17" s="107"/>
      <c r="K17" s="107"/>
    </row>
    <row r="18" spans="1:11" ht="12.75" customHeight="1">
      <c r="A18" s="61">
        <v>766001</v>
      </c>
      <c r="B18" s="61" t="s">
        <v>128</v>
      </c>
      <c r="C18" s="112">
        <v>20701</v>
      </c>
      <c r="D18" s="113" t="s">
        <v>136</v>
      </c>
      <c r="E18" s="154">
        <f t="shared" si="0"/>
        <v>15</v>
      </c>
      <c r="F18" s="154">
        <f t="shared" si="1"/>
        <v>15</v>
      </c>
      <c r="G18" s="155">
        <v>15</v>
      </c>
      <c r="H18" s="155"/>
      <c r="I18" s="107"/>
      <c r="J18" s="107"/>
      <c r="K18" s="107"/>
    </row>
    <row r="19" spans="1:11" ht="12.75" customHeight="1">
      <c r="A19" s="61">
        <v>766001</v>
      </c>
      <c r="B19" s="61" t="s">
        <v>128</v>
      </c>
      <c r="C19" s="112">
        <v>2070101</v>
      </c>
      <c r="D19" s="113" t="s">
        <v>131</v>
      </c>
      <c r="E19" s="154">
        <f t="shared" si="0"/>
        <v>15</v>
      </c>
      <c r="F19" s="154">
        <f t="shared" si="1"/>
        <v>15</v>
      </c>
      <c r="G19" s="155">
        <v>15</v>
      </c>
      <c r="H19" s="155"/>
      <c r="I19" s="107"/>
      <c r="J19" s="107"/>
      <c r="K19" s="107"/>
    </row>
    <row r="20" spans="1:11" ht="12.75" customHeight="1">
      <c r="A20" s="61">
        <v>766001</v>
      </c>
      <c r="B20" s="61" t="s">
        <v>128</v>
      </c>
      <c r="C20" s="112">
        <v>210</v>
      </c>
      <c r="D20" s="113" t="s">
        <v>137</v>
      </c>
      <c r="E20" s="154">
        <f t="shared" si="0"/>
        <v>10</v>
      </c>
      <c r="F20" s="154">
        <f t="shared" si="1"/>
        <v>10</v>
      </c>
      <c r="G20" s="155">
        <v>10</v>
      </c>
      <c r="H20" s="155"/>
      <c r="I20" s="107"/>
      <c r="J20" s="107"/>
      <c r="K20" s="107"/>
    </row>
    <row r="21" spans="1:11" ht="12.75" customHeight="1">
      <c r="A21" s="61">
        <v>766001</v>
      </c>
      <c r="B21" s="61" t="s">
        <v>128</v>
      </c>
      <c r="C21" s="112">
        <v>21007</v>
      </c>
      <c r="D21" s="113" t="s">
        <v>138</v>
      </c>
      <c r="E21" s="154">
        <f t="shared" si="0"/>
        <v>10</v>
      </c>
      <c r="F21" s="154">
        <f t="shared" si="1"/>
        <v>10</v>
      </c>
      <c r="G21" s="155">
        <v>10</v>
      </c>
      <c r="H21" s="155">
        <v>0</v>
      </c>
      <c r="I21" s="107"/>
      <c r="J21" s="107"/>
      <c r="K21" s="107"/>
    </row>
    <row r="22" spans="1:11" ht="12.75" customHeight="1">
      <c r="A22" s="61">
        <v>766001</v>
      </c>
      <c r="B22" s="61" t="s">
        <v>128</v>
      </c>
      <c r="C22" s="112">
        <v>2100716</v>
      </c>
      <c r="D22" s="113" t="s">
        <v>139</v>
      </c>
      <c r="E22" s="154">
        <f t="shared" si="0"/>
        <v>10</v>
      </c>
      <c r="F22" s="154">
        <f t="shared" si="1"/>
        <v>10</v>
      </c>
      <c r="G22" s="155">
        <v>10</v>
      </c>
      <c r="H22" s="155"/>
      <c r="I22" s="107"/>
      <c r="J22" s="107"/>
      <c r="K22" s="107"/>
    </row>
    <row r="23" spans="1:11" ht="12.75" customHeight="1">
      <c r="A23" s="61">
        <v>766001</v>
      </c>
      <c r="B23" s="61" t="s">
        <v>128</v>
      </c>
      <c r="C23" s="112">
        <v>211</v>
      </c>
      <c r="D23" s="113" t="s">
        <v>140</v>
      </c>
      <c r="E23" s="154">
        <f t="shared" si="0"/>
        <v>244.31</v>
      </c>
      <c r="F23" s="154">
        <f t="shared" si="1"/>
        <v>244.31</v>
      </c>
      <c r="G23" s="155"/>
      <c r="H23" s="155">
        <v>244.31</v>
      </c>
      <c r="I23" s="157"/>
      <c r="J23" s="107"/>
      <c r="K23" s="107"/>
    </row>
    <row r="24" spans="1:11" ht="12.75" customHeight="1">
      <c r="A24" s="61">
        <v>766001</v>
      </c>
      <c r="B24" s="61" t="s">
        <v>128</v>
      </c>
      <c r="C24" s="112">
        <v>21104</v>
      </c>
      <c r="D24" s="113" t="s">
        <v>141</v>
      </c>
      <c r="E24" s="154">
        <f t="shared" si="0"/>
        <v>244.31</v>
      </c>
      <c r="F24" s="154">
        <f t="shared" si="1"/>
        <v>244.31</v>
      </c>
      <c r="G24" s="155"/>
      <c r="H24" s="155">
        <v>244.31</v>
      </c>
      <c r="I24" s="157"/>
      <c r="J24" s="107"/>
      <c r="K24" s="107"/>
    </row>
    <row r="25" spans="1:11" ht="12.75" customHeight="1">
      <c r="A25" s="61">
        <v>766001</v>
      </c>
      <c r="B25" s="61" t="s">
        <v>128</v>
      </c>
      <c r="C25" s="112">
        <v>2110402</v>
      </c>
      <c r="D25" s="113" t="s">
        <v>142</v>
      </c>
      <c r="E25" s="154">
        <f t="shared" si="0"/>
        <v>244.31</v>
      </c>
      <c r="F25" s="154">
        <f t="shared" si="1"/>
        <v>244.31</v>
      </c>
      <c r="G25" s="155"/>
      <c r="H25" s="155">
        <v>244.31</v>
      </c>
      <c r="I25" s="157"/>
      <c r="J25" s="107"/>
      <c r="K25" s="107"/>
    </row>
    <row r="26" spans="1:11" ht="12.75" customHeight="1">
      <c r="A26" s="61">
        <v>766001</v>
      </c>
      <c r="B26" s="61" t="s">
        <v>128</v>
      </c>
      <c r="C26" s="112">
        <v>212</v>
      </c>
      <c r="D26" s="113" t="s">
        <v>143</v>
      </c>
      <c r="E26" s="154">
        <f t="shared" si="0"/>
        <v>96.52</v>
      </c>
      <c r="F26" s="154">
        <f t="shared" si="1"/>
        <v>96.52</v>
      </c>
      <c r="G26" s="155"/>
      <c r="H26" s="155">
        <v>96.52</v>
      </c>
      <c r="I26" s="157"/>
      <c r="J26" s="107"/>
      <c r="K26" s="107"/>
    </row>
    <row r="27" spans="1:11" ht="12.75" customHeight="1">
      <c r="A27" s="61">
        <v>766001</v>
      </c>
      <c r="B27" s="61" t="s">
        <v>128</v>
      </c>
      <c r="C27" s="112">
        <v>21203</v>
      </c>
      <c r="D27" s="113" t="s">
        <v>144</v>
      </c>
      <c r="E27" s="154">
        <f t="shared" si="0"/>
        <v>96.52</v>
      </c>
      <c r="F27" s="154">
        <f t="shared" si="1"/>
        <v>96.52</v>
      </c>
      <c r="G27" s="155"/>
      <c r="H27" s="155">
        <v>96.52</v>
      </c>
      <c r="I27" s="157"/>
      <c r="J27" s="107"/>
      <c r="K27" s="107"/>
    </row>
    <row r="28" spans="1:11" ht="12.75" customHeight="1">
      <c r="A28" s="61">
        <v>766001</v>
      </c>
      <c r="B28" s="61" t="s">
        <v>128</v>
      </c>
      <c r="C28" s="112">
        <v>2120399</v>
      </c>
      <c r="D28" s="113" t="s">
        <v>145</v>
      </c>
      <c r="E28" s="154">
        <f t="shared" si="0"/>
        <v>96.52</v>
      </c>
      <c r="F28" s="154">
        <f t="shared" si="1"/>
        <v>96.52</v>
      </c>
      <c r="G28" s="155"/>
      <c r="H28" s="155">
        <v>96.52</v>
      </c>
      <c r="I28" s="157"/>
      <c r="J28" s="107"/>
      <c r="K28" s="107"/>
    </row>
    <row r="29" spans="1:11" ht="12.75" customHeight="1">
      <c r="A29" s="61">
        <v>766001</v>
      </c>
      <c r="B29" s="61" t="s">
        <v>128</v>
      </c>
      <c r="C29" s="112">
        <v>213</v>
      </c>
      <c r="D29" s="113" t="s">
        <v>146</v>
      </c>
      <c r="E29" s="154">
        <f t="shared" si="0"/>
        <v>46</v>
      </c>
      <c r="F29" s="154">
        <f t="shared" si="1"/>
        <v>46</v>
      </c>
      <c r="G29" s="155">
        <v>36</v>
      </c>
      <c r="H29" s="155">
        <v>10</v>
      </c>
      <c r="I29" s="107"/>
      <c r="J29" s="107"/>
      <c r="K29" s="107"/>
    </row>
    <row r="30" spans="1:11" ht="12.75" customHeight="1">
      <c r="A30" s="61">
        <v>766001</v>
      </c>
      <c r="B30" s="61" t="s">
        <v>128</v>
      </c>
      <c r="C30" s="112">
        <v>21301</v>
      </c>
      <c r="D30" s="113" t="s">
        <v>147</v>
      </c>
      <c r="E30" s="154">
        <f t="shared" si="0"/>
        <v>5</v>
      </c>
      <c r="F30" s="154">
        <f t="shared" si="1"/>
        <v>5</v>
      </c>
      <c r="G30" s="155">
        <v>5</v>
      </c>
      <c r="H30" s="155"/>
      <c r="I30" s="107"/>
      <c r="J30" s="107"/>
      <c r="K30" s="107"/>
    </row>
    <row r="31" spans="1:11" ht="12.75" customHeight="1">
      <c r="A31" s="61">
        <v>766001</v>
      </c>
      <c r="B31" s="61" t="s">
        <v>128</v>
      </c>
      <c r="C31" s="112">
        <v>2130101</v>
      </c>
      <c r="D31" s="113" t="s">
        <v>131</v>
      </c>
      <c r="E31" s="154">
        <f t="shared" si="0"/>
        <v>5</v>
      </c>
      <c r="F31" s="154">
        <f t="shared" si="1"/>
        <v>5</v>
      </c>
      <c r="G31" s="155">
        <v>5</v>
      </c>
      <c r="H31" s="155"/>
      <c r="I31" s="107"/>
      <c r="J31" s="107"/>
      <c r="K31" s="107"/>
    </row>
    <row r="32" spans="1:11" ht="12.75" customHeight="1">
      <c r="A32" s="61">
        <v>766001</v>
      </c>
      <c r="B32" s="61" t="s">
        <v>128</v>
      </c>
      <c r="C32" s="112">
        <v>21302</v>
      </c>
      <c r="D32" s="113" t="s">
        <v>148</v>
      </c>
      <c r="E32" s="154">
        <f t="shared" si="0"/>
        <v>5</v>
      </c>
      <c r="F32" s="154">
        <f t="shared" si="1"/>
        <v>5</v>
      </c>
      <c r="G32" s="155">
        <v>5</v>
      </c>
      <c r="H32" s="155"/>
      <c r="I32" s="107"/>
      <c r="J32" s="107"/>
      <c r="K32" s="107"/>
    </row>
    <row r="33" spans="1:11" ht="12.75" customHeight="1">
      <c r="A33" s="61">
        <v>766001</v>
      </c>
      <c r="B33" s="61" t="s">
        <v>128</v>
      </c>
      <c r="C33" s="112">
        <v>2130201</v>
      </c>
      <c r="D33" s="113" t="s">
        <v>131</v>
      </c>
      <c r="E33" s="154">
        <f t="shared" si="0"/>
        <v>5</v>
      </c>
      <c r="F33" s="154">
        <f t="shared" si="1"/>
        <v>5</v>
      </c>
      <c r="G33" s="155">
        <v>5</v>
      </c>
      <c r="H33" s="155"/>
      <c r="I33" s="107"/>
      <c r="J33" s="107"/>
      <c r="K33" s="107"/>
    </row>
    <row r="34" spans="1:11" ht="12.75" customHeight="1">
      <c r="A34" s="61">
        <v>766001</v>
      </c>
      <c r="B34" s="61" t="s">
        <v>128</v>
      </c>
      <c r="C34" s="112">
        <v>21303</v>
      </c>
      <c r="D34" s="113" t="s">
        <v>149</v>
      </c>
      <c r="E34" s="154">
        <f t="shared" si="0"/>
        <v>15</v>
      </c>
      <c r="F34" s="154">
        <f t="shared" si="1"/>
        <v>15</v>
      </c>
      <c r="G34" s="155">
        <v>5</v>
      </c>
      <c r="H34" s="155">
        <v>10</v>
      </c>
      <c r="I34" s="107"/>
      <c r="J34" s="107"/>
      <c r="K34" s="107"/>
    </row>
    <row r="35" spans="1:11" ht="12.75" customHeight="1">
      <c r="A35" s="61">
        <v>766001</v>
      </c>
      <c r="B35" s="61" t="s">
        <v>128</v>
      </c>
      <c r="C35" s="112">
        <v>2130301</v>
      </c>
      <c r="D35" s="113" t="s">
        <v>131</v>
      </c>
      <c r="E35" s="154">
        <f t="shared" si="0"/>
        <v>5</v>
      </c>
      <c r="F35" s="154">
        <f t="shared" si="1"/>
        <v>5</v>
      </c>
      <c r="G35" s="155">
        <v>5</v>
      </c>
      <c r="H35" s="155"/>
      <c r="I35" s="107"/>
      <c r="J35" s="107"/>
      <c r="K35" s="107"/>
    </row>
    <row r="36" spans="1:11" ht="12.75" customHeight="1">
      <c r="A36" s="61">
        <v>766001</v>
      </c>
      <c r="B36" s="61" t="s">
        <v>128</v>
      </c>
      <c r="C36" s="112">
        <v>2130399</v>
      </c>
      <c r="D36" s="113" t="s">
        <v>150</v>
      </c>
      <c r="E36" s="154">
        <f t="shared" si="0"/>
        <v>10</v>
      </c>
      <c r="F36" s="154">
        <f t="shared" si="1"/>
        <v>10</v>
      </c>
      <c r="G36" s="155"/>
      <c r="H36" s="155">
        <v>10</v>
      </c>
      <c r="I36" s="107"/>
      <c r="J36" s="107"/>
      <c r="K36" s="107"/>
    </row>
    <row r="37" spans="1:11" ht="12.75" customHeight="1">
      <c r="A37" s="61">
        <v>766001</v>
      </c>
      <c r="B37" s="61" t="s">
        <v>128</v>
      </c>
      <c r="C37" s="112">
        <v>21307</v>
      </c>
      <c r="D37" s="113" t="s">
        <v>151</v>
      </c>
      <c r="E37" s="154">
        <f t="shared" si="0"/>
        <v>21</v>
      </c>
      <c r="F37" s="154">
        <f t="shared" si="1"/>
        <v>21</v>
      </c>
      <c r="G37" s="155">
        <v>21</v>
      </c>
      <c r="H37" s="155"/>
      <c r="I37" s="107"/>
      <c r="J37" s="107"/>
      <c r="K37" s="107"/>
    </row>
    <row r="38" spans="1:11" ht="12.75" customHeight="1">
      <c r="A38" s="61">
        <v>766001</v>
      </c>
      <c r="B38" s="61" t="s">
        <v>128</v>
      </c>
      <c r="C38" s="112">
        <v>2130799</v>
      </c>
      <c r="D38" s="113" t="s">
        <v>152</v>
      </c>
      <c r="E38" s="154">
        <f t="shared" si="0"/>
        <v>21</v>
      </c>
      <c r="F38" s="154">
        <f t="shared" si="1"/>
        <v>21</v>
      </c>
      <c r="G38" s="155">
        <v>21</v>
      </c>
      <c r="H38" s="155"/>
      <c r="I38" s="107"/>
      <c r="J38" s="107"/>
      <c r="K38" s="107"/>
    </row>
    <row r="39" spans="1:11" ht="12.75" customHeight="1">
      <c r="A39" s="61">
        <v>766001</v>
      </c>
      <c r="B39" s="61" t="s">
        <v>128</v>
      </c>
      <c r="C39" s="112">
        <v>224</v>
      </c>
      <c r="D39" s="113" t="s">
        <v>153</v>
      </c>
      <c r="E39" s="154">
        <f t="shared" si="0"/>
        <v>3.84</v>
      </c>
      <c r="F39" s="154">
        <f t="shared" si="1"/>
        <v>3.84</v>
      </c>
      <c r="G39" s="155">
        <v>3.84</v>
      </c>
      <c r="H39" s="155"/>
      <c r="I39" s="107"/>
      <c r="J39" s="107"/>
      <c r="K39" s="107"/>
    </row>
    <row r="40" spans="1:11" ht="12.75" customHeight="1">
      <c r="A40" s="61">
        <v>766001</v>
      </c>
      <c r="B40" s="61" t="s">
        <v>128</v>
      </c>
      <c r="C40" s="112">
        <v>22401</v>
      </c>
      <c r="D40" s="113" t="s">
        <v>154</v>
      </c>
      <c r="E40" s="154">
        <f t="shared" si="0"/>
        <v>3.84</v>
      </c>
      <c r="F40" s="154">
        <f t="shared" si="1"/>
        <v>3.84</v>
      </c>
      <c r="G40" s="155">
        <v>3.84</v>
      </c>
      <c r="H40" s="155"/>
      <c r="I40" s="107"/>
      <c r="J40" s="107"/>
      <c r="K40" s="107"/>
    </row>
    <row r="41" spans="1:11" ht="12.75" customHeight="1">
      <c r="A41" s="61">
        <v>766001</v>
      </c>
      <c r="B41" s="61" t="s">
        <v>128</v>
      </c>
      <c r="C41" s="112">
        <v>2240199</v>
      </c>
      <c r="D41" s="113" t="s">
        <v>155</v>
      </c>
      <c r="E41" s="154">
        <f t="shared" si="0"/>
        <v>3.84</v>
      </c>
      <c r="F41" s="154">
        <f t="shared" si="1"/>
        <v>3.84</v>
      </c>
      <c r="G41" s="155">
        <v>3.84</v>
      </c>
      <c r="H41" s="155"/>
      <c r="I41" s="107"/>
      <c r="J41" s="107"/>
      <c r="K41" s="107"/>
    </row>
  </sheetData>
  <sheetProtection/>
  <mergeCells count="14">
    <mergeCell ref="A2:K2"/>
    <mergeCell ref="F3:K3"/>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37">
      <selection activeCell="H37" sqref="H37"/>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14" t="s">
        <v>17</v>
      </c>
      <c r="B1" s="115"/>
      <c r="C1" s="115"/>
      <c r="D1" s="115"/>
      <c r="E1" s="115"/>
      <c r="F1" s="115"/>
      <c r="G1" s="115"/>
      <c r="H1" s="116"/>
    </row>
    <row r="2" spans="1:8" ht="22.5" customHeight="1">
      <c r="A2" s="117" t="s">
        <v>18</v>
      </c>
      <c r="B2" s="118"/>
      <c r="C2" s="118"/>
      <c r="D2" s="118"/>
      <c r="E2" s="118"/>
      <c r="F2" s="118"/>
      <c r="G2" s="118"/>
      <c r="H2" s="118"/>
    </row>
    <row r="3" spans="1:8" ht="22.5" customHeight="1">
      <c r="A3" s="119"/>
      <c r="B3" s="119"/>
      <c r="C3" s="120"/>
      <c r="D3" s="120"/>
      <c r="E3" s="121"/>
      <c r="F3" s="122"/>
      <c r="G3" s="122"/>
      <c r="H3" s="123" t="s">
        <v>35</v>
      </c>
    </row>
    <row r="4" spans="1:8" ht="22.5" customHeight="1">
      <c r="A4" s="124" t="s">
        <v>36</v>
      </c>
      <c r="B4" s="124"/>
      <c r="C4" s="124" t="s">
        <v>37</v>
      </c>
      <c r="D4" s="124"/>
      <c r="E4" s="124"/>
      <c r="F4" s="124"/>
      <c r="G4" s="124"/>
      <c r="H4" s="124"/>
    </row>
    <row r="5" spans="1:8" ht="22.5" customHeight="1">
      <c r="A5" s="124" t="s">
        <v>38</v>
      </c>
      <c r="B5" s="124" t="s">
        <v>39</v>
      </c>
      <c r="C5" s="124" t="s">
        <v>40</v>
      </c>
      <c r="D5" s="124" t="s">
        <v>163</v>
      </c>
      <c r="E5" s="124" t="s">
        <v>164</v>
      </c>
      <c r="F5" s="124" t="s">
        <v>41</v>
      </c>
      <c r="G5" s="124" t="s">
        <v>163</v>
      </c>
      <c r="H5" s="124" t="s">
        <v>164</v>
      </c>
    </row>
    <row r="6" spans="1:8" ht="22.5" customHeight="1">
      <c r="A6" s="125" t="s">
        <v>165</v>
      </c>
      <c r="B6" s="126">
        <v>1373.53</v>
      </c>
      <c r="C6" s="125" t="s">
        <v>165</v>
      </c>
      <c r="D6" s="126">
        <f>SUM(D7:D34)</f>
        <v>1373.53</v>
      </c>
      <c r="E6" s="126"/>
      <c r="F6" s="127" t="s">
        <v>165</v>
      </c>
      <c r="G6" s="128">
        <f>G7+G12</f>
        <v>1373.5300000000002</v>
      </c>
      <c r="H6" s="126">
        <f>SUM(H7,H12,H23,H24,H25)</f>
        <v>0</v>
      </c>
    </row>
    <row r="7" spans="1:8" ht="22.5" customHeight="1">
      <c r="A7" s="129" t="s">
        <v>166</v>
      </c>
      <c r="B7" s="126">
        <v>1373.53</v>
      </c>
      <c r="C7" s="130" t="s">
        <v>44</v>
      </c>
      <c r="D7" s="126">
        <v>957.86</v>
      </c>
      <c r="E7" s="126"/>
      <c r="F7" s="127" t="s">
        <v>45</v>
      </c>
      <c r="G7" s="128">
        <f>G8+G9+G10</f>
        <v>843.71</v>
      </c>
      <c r="H7" s="126"/>
    </row>
    <row r="8" spans="1:10" ht="22.5" customHeight="1">
      <c r="A8" s="131" t="s">
        <v>167</v>
      </c>
      <c r="B8" s="126"/>
      <c r="C8" s="130" t="s">
        <v>47</v>
      </c>
      <c r="D8" s="126"/>
      <c r="E8" s="126"/>
      <c r="F8" s="127" t="s">
        <v>48</v>
      </c>
      <c r="G8" s="128">
        <v>534.21</v>
      </c>
      <c r="H8" s="126"/>
      <c r="J8" s="59"/>
    </row>
    <row r="9" spans="1:8" ht="22.5" customHeight="1">
      <c r="A9" s="129" t="s">
        <v>168</v>
      </c>
      <c r="B9" s="126">
        <v>0</v>
      </c>
      <c r="C9" s="130" t="s">
        <v>50</v>
      </c>
      <c r="D9" s="126"/>
      <c r="E9" s="126"/>
      <c r="F9" s="127" t="s">
        <v>51</v>
      </c>
      <c r="G9" s="128">
        <v>176.06</v>
      </c>
      <c r="H9" s="126"/>
    </row>
    <row r="10" spans="1:8" ht="22.5" customHeight="1">
      <c r="A10" s="129" t="s">
        <v>169</v>
      </c>
      <c r="B10" s="126"/>
      <c r="C10" s="130" t="s">
        <v>53</v>
      </c>
      <c r="D10" s="126"/>
      <c r="E10" s="126"/>
      <c r="F10" s="127" t="s">
        <v>54</v>
      </c>
      <c r="G10" s="128">
        <v>133.44</v>
      </c>
      <c r="H10" s="126"/>
    </row>
    <row r="11" spans="1:8" ht="22.5" customHeight="1">
      <c r="A11" s="129"/>
      <c r="B11" s="126"/>
      <c r="C11" s="130" t="s">
        <v>56</v>
      </c>
      <c r="D11" s="126"/>
      <c r="E11" s="126"/>
      <c r="F11" s="127" t="s">
        <v>57</v>
      </c>
      <c r="G11" s="127"/>
      <c r="H11" s="126"/>
    </row>
    <row r="12" spans="1:8" ht="22.5" customHeight="1">
      <c r="A12" s="129"/>
      <c r="B12" s="126"/>
      <c r="C12" s="130" t="s">
        <v>59</v>
      </c>
      <c r="D12" s="126"/>
      <c r="E12" s="126"/>
      <c r="F12" s="127" t="s">
        <v>60</v>
      </c>
      <c r="G12" s="128">
        <f>G17</f>
        <v>529.82</v>
      </c>
      <c r="H12" s="126"/>
    </row>
    <row r="13" spans="1:8" ht="22.5" customHeight="1">
      <c r="A13" s="129"/>
      <c r="B13" s="126"/>
      <c r="C13" s="130" t="s">
        <v>62</v>
      </c>
      <c r="D13" s="126">
        <v>15</v>
      </c>
      <c r="E13" s="126"/>
      <c r="F13" s="132" t="s">
        <v>48</v>
      </c>
      <c r="G13" s="132"/>
      <c r="H13" s="126"/>
    </row>
    <row r="14" spans="1:8" ht="22.5" customHeight="1">
      <c r="A14" s="129"/>
      <c r="B14" s="126"/>
      <c r="C14" s="130" t="s">
        <v>64</v>
      </c>
      <c r="D14" s="126"/>
      <c r="E14" s="126"/>
      <c r="F14" s="132" t="s">
        <v>51</v>
      </c>
      <c r="G14" s="132"/>
      <c r="H14" s="126"/>
    </row>
    <row r="15" spans="1:8" ht="22.5" customHeight="1">
      <c r="A15" s="133"/>
      <c r="B15" s="126"/>
      <c r="C15" s="130" t="s">
        <v>66</v>
      </c>
      <c r="D15" s="126"/>
      <c r="E15" s="126"/>
      <c r="F15" s="132" t="s">
        <v>67</v>
      </c>
      <c r="G15" s="132"/>
      <c r="H15" s="126"/>
    </row>
    <row r="16" spans="1:8" ht="22.5" customHeight="1">
      <c r="A16" s="133"/>
      <c r="B16" s="126"/>
      <c r="C16" s="130" t="s">
        <v>69</v>
      </c>
      <c r="D16" s="126">
        <v>10</v>
      </c>
      <c r="E16" s="126"/>
      <c r="F16" s="132" t="s">
        <v>70</v>
      </c>
      <c r="G16" s="132"/>
      <c r="H16" s="126"/>
    </row>
    <row r="17" spans="1:8" ht="22.5" customHeight="1">
      <c r="A17" s="133"/>
      <c r="B17" s="126"/>
      <c r="C17" s="130" t="s">
        <v>72</v>
      </c>
      <c r="D17" s="126">
        <v>244.31</v>
      </c>
      <c r="E17" s="126"/>
      <c r="F17" s="132" t="s">
        <v>73</v>
      </c>
      <c r="G17" s="132">
        <v>529.82</v>
      </c>
      <c r="H17" s="126"/>
    </row>
    <row r="18" spans="1:8" ht="22.5" customHeight="1">
      <c r="A18" s="133"/>
      <c r="B18" s="134"/>
      <c r="C18" s="130" t="s">
        <v>74</v>
      </c>
      <c r="D18" s="126">
        <v>96.52</v>
      </c>
      <c r="E18" s="126"/>
      <c r="F18" s="132" t="s">
        <v>75</v>
      </c>
      <c r="G18" s="132"/>
      <c r="H18" s="126"/>
    </row>
    <row r="19" spans="1:8" ht="22.5" customHeight="1">
      <c r="A19" s="93"/>
      <c r="B19" s="135"/>
      <c r="C19" s="130" t="s">
        <v>76</v>
      </c>
      <c r="D19" s="126">
        <v>46</v>
      </c>
      <c r="E19" s="126"/>
      <c r="F19" s="132" t="s">
        <v>77</v>
      </c>
      <c r="G19" s="132"/>
      <c r="H19" s="126"/>
    </row>
    <row r="20" spans="1:8" ht="22.5" customHeight="1">
      <c r="A20" s="93"/>
      <c r="B20" s="134"/>
      <c r="C20" s="130" t="s">
        <v>78</v>
      </c>
      <c r="D20" s="126"/>
      <c r="E20" s="126"/>
      <c r="F20" s="132" t="s">
        <v>79</v>
      </c>
      <c r="G20" s="132"/>
      <c r="H20" s="126"/>
    </row>
    <row r="21" spans="1:8" ht="22.5" customHeight="1">
      <c r="A21" s="136"/>
      <c r="B21" s="134"/>
      <c r="C21" s="130" t="s">
        <v>80</v>
      </c>
      <c r="D21" s="126"/>
      <c r="E21" s="126"/>
      <c r="F21" s="132" t="s">
        <v>81</v>
      </c>
      <c r="G21" s="132"/>
      <c r="H21" s="126"/>
    </row>
    <row r="22" spans="1:8" ht="22.5" customHeight="1">
      <c r="A22" s="137"/>
      <c r="B22" s="134"/>
      <c r="C22" s="130" t="s">
        <v>82</v>
      </c>
      <c r="D22" s="126"/>
      <c r="E22" s="126"/>
      <c r="F22" s="138" t="s">
        <v>83</v>
      </c>
      <c r="G22" s="138"/>
      <c r="H22" s="126"/>
    </row>
    <row r="23" spans="1:8" ht="22.5" customHeight="1">
      <c r="A23" s="95"/>
      <c r="B23" s="134"/>
      <c r="C23" s="130" t="s">
        <v>84</v>
      </c>
      <c r="D23" s="126"/>
      <c r="E23" s="126"/>
      <c r="F23" s="139" t="s">
        <v>85</v>
      </c>
      <c r="G23" s="139"/>
      <c r="H23" s="126"/>
    </row>
    <row r="24" spans="1:8" ht="22.5" customHeight="1">
      <c r="A24" s="95"/>
      <c r="B24" s="134"/>
      <c r="C24" s="130" t="s">
        <v>86</v>
      </c>
      <c r="D24" s="126"/>
      <c r="E24" s="126"/>
      <c r="F24" s="139" t="s">
        <v>87</v>
      </c>
      <c r="G24" s="139"/>
      <c r="H24" s="126"/>
    </row>
    <row r="25" spans="1:9" ht="22.5" customHeight="1">
      <c r="A25" s="95"/>
      <c r="B25" s="134"/>
      <c r="C25" s="130" t="s">
        <v>88</v>
      </c>
      <c r="D25" s="126"/>
      <c r="E25" s="126"/>
      <c r="F25" s="139" t="s">
        <v>89</v>
      </c>
      <c r="G25" s="139"/>
      <c r="H25" s="126"/>
      <c r="I25" s="59"/>
    </row>
    <row r="26" spans="1:10" ht="22.5" customHeight="1">
      <c r="A26" s="95"/>
      <c r="B26" s="134"/>
      <c r="C26" s="130" t="s">
        <v>90</v>
      </c>
      <c r="D26" s="126"/>
      <c r="E26" s="126"/>
      <c r="F26" s="127"/>
      <c r="G26" s="127"/>
      <c r="H26" s="126"/>
      <c r="I26" s="59"/>
      <c r="J26" s="59"/>
    </row>
    <row r="27" spans="1:10" ht="22.5" customHeight="1">
      <c r="A27" s="137"/>
      <c r="B27" s="135"/>
      <c r="C27" s="130" t="s">
        <v>91</v>
      </c>
      <c r="D27" s="126"/>
      <c r="E27" s="126"/>
      <c r="F27" s="127"/>
      <c r="G27" s="127"/>
      <c r="H27" s="126"/>
      <c r="I27" s="59"/>
      <c r="J27" s="59"/>
    </row>
    <row r="28" spans="1:10" ht="22.5" customHeight="1">
      <c r="A28" s="95"/>
      <c r="B28" s="134"/>
      <c r="C28" s="130" t="s">
        <v>92</v>
      </c>
      <c r="D28" s="126"/>
      <c r="E28" s="126"/>
      <c r="F28" s="127"/>
      <c r="G28" s="127"/>
      <c r="H28" s="126"/>
      <c r="I28" s="59"/>
      <c r="J28" s="59"/>
    </row>
    <row r="29" spans="1:10" ht="22.5" customHeight="1">
      <c r="A29" s="137"/>
      <c r="B29" s="135"/>
      <c r="C29" s="130" t="s">
        <v>93</v>
      </c>
      <c r="D29" s="126"/>
      <c r="E29" s="126"/>
      <c r="F29" s="127"/>
      <c r="G29" s="127"/>
      <c r="H29" s="126"/>
      <c r="I29" s="59"/>
      <c r="J29" s="59"/>
    </row>
    <row r="30" spans="1:9" ht="22.5" customHeight="1">
      <c r="A30" s="137"/>
      <c r="B30" s="134"/>
      <c r="C30" s="130" t="s">
        <v>94</v>
      </c>
      <c r="D30" s="126">
        <v>3.84</v>
      </c>
      <c r="E30" s="126"/>
      <c r="F30" s="127"/>
      <c r="G30" s="127"/>
      <c r="H30" s="126"/>
      <c r="I30" s="59"/>
    </row>
    <row r="31" spans="1:8" ht="22.5" customHeight="1">
      <c r="A31" s="137"/>
      <c r="B31" s="134"/>
      <c r="C31" s="130" t="s">
        <v>95</v>
      </c>
      <c r="D31" s="126"/>
      <c r="E31" s="126"/>
      <c r="F31" s="127"/>
      <c r="G31" s="127"/>
      <c r="H31" s="126"/>
    </row>
    <row r="32" spans="1:8" ht="22.5" customHeight="1">
      <c r="A32" s="137"/>
      <c r="B32" s="134"/>
      <c r="C32" s="130" t="s">
        <v>96</v>
      </c>
      <c r="D32" s="126"/>
      <c r="E32" s="126"/>
      <c r="F32" s="127"/>
      <c r="G32" s="127"/>
      <c r="H32" s="126"/>
    </row>
    <row r="33" spans="1:10" ht="22.5" customHeight="1">
      <c r="A33" s="137"/>
      <c r="B33" s="134"/>
      <c r="C33" s="130" t="s">
        <v>97</v>
      </c>
      <c r="D33" s="126"/>
      <c r="E33" s="126"/>
      <c r="F33" s="127"/>
      <c r="G33" s="127"/>
      <c r="H33" s="126"/>
      <c r="I33" s="59"/>
      <c r="J33" s="59"/>
    </row>
    <row r="34" spans="1:8" ht="22.5" customHeight="1">
      <c r="A34" s="136"/>
      <c r="B34" s="134"/>
      <c r="C34" s="130" t="s">
        <v>98</v>
      </c>
      <c r="D34" s="126"/>
      <c r="E34" s="126"/>
      <c r="F34" s="127"/>
      <c r="G34" s="127"/>
      <c r="H34" s="126"/>
    </row>
    <row r="35" spans="1:8" ht="22.5" customHeight="1">
      <c r="A35" s="137"/>
      <c r="B35" s="134"/>
      <c r="C35" s="90"/>
      <c r="D35" s="140"/>
      <c r="E35" s="140"/>
      <c r="F35" s="129"/>
      <c r="G35" s="129"/>
      <c r="H35" s="141"/>
    </row>
    <row r="36" spans="1:8" ht="18" customHeight="1">
      <c r="A36" s="142" t="s">
        <v>99</v>
      </c>
      <c r="B36" s="135">
        <f>SUM(B6)</f>
        <v>1373.53</v>
      </c>
      <c r="C36" s="142" t="s">
        <v>100</v>
      </c>
      <c r="D36" s="140">
        <f>SUM(D6)</f>
        <v>1373.53</v>
      </c>
      <c r="E36" s="140"/>
      <c r="F36" s="142" t="s">
        <v>100</v>
      </c>
      <c r="G36" s="142"/>
      <c r="H36" s="141">
        <f>SUM(H6)</f>
        <v>0</v>
      </c>
    </row>
    <row r="37" spans="1:8" ht="18" customHeight="1">
      <c r="A37" s="130" t="s">
        <v>105</v>
      </c>
      <c r="B37" s="134"/>
      <c r="C37" s="133" t="s">
        <v>102</v>
      </c>
      <c r="D37" s="140">
        <f>SUM(B41)-SUM(D36)</f>
        <v>0</v>
      </c>
      <c r="E37" s="140"/>
      <c r="F37" s="133" t="s">
        <v>102</v>
      </c>
      <c r="G37" s="133"/>
      <c r="H37" s="141">
        <f>D37</f>
        <v>0</v>
      </c>
    </row>
    <row r="38" spans="1:8" ht="18" customHeight="1">
      <c r="A38" s="130" t="s">
        <v>106</v>
      </c>
      <c r="B38" s="134"/>
      <c r="C38" s="93"/>
      <c r="D38" s="126"/>
      <c r="E38" s="126"/>
      <c r="F38" s="93"/>
      <c r="G38" s="93"/>
      <c r="H38" s="126"/>
    </row>
    <row r="39" spans="1:8" ht="22.5" customHeight="1">
      <c r="A39" s="130" t="s">
        <v>170</v>
      </c>
      <c r="B39" s="134"/>
      <c r="C39" s="143"/>
      <c r="D39" s="144"/>
      <c r="E39" s="144"/>
      <c r="F39" s="137"/>
      <c r="G39" s="137"/>
      <c r="H39" s="140"/>
    </row>
    <row r="40" spans="1:8" ht="21" customHeight="1">
      <c r="A40" s="137"/>
      <c r="B40" s="134"/>
      <c r="C40" s="136"/>
      <c r="D40" s="144"/>
      <c r="E40" s="144"/>
      <c r="F40" s="136"/>
      <c r="G40" s="136"/>
      <c r="H40" s="144"/>
    </row>
    <row r="41" spans="1:8" ht="18" customHeight="1">
      <c r="A41" s="124" t="s">
        <v>108</v>
      </c>
      <c r="B41" s="135">
        <f>SUM(B36,B37)</f>
        <v>1373.53</v>
      </c>
      <c r="C41" s="145" t="s">
        <v>109</v>
      </c>
      <c r="D41" s="144">
        <f>SUM(D36,D37)</f>
        <v>1373.53</v>
      </c>
      <c r="E41" s="144"/>
      <c r="F41" s="124" t="s">
        <v>109</v>
      </c>
      <c r="G41" s="132">
        <v>1373.53</v>
      </c>
      <c r="H41" s="126">
        <f>SUM(H36,H37)</f>
        <v>0</v>
      </c>
    </row>
    <row r="42" spans="4:8" ht="12.75" customHeight="1">
      <c r="D42" s="146"/>
      <c r="E42" s="146"/>
      <c r="H42" s="146"/>
    </row>
    <row r="43" spans="4:8" ht="12.75" customHeight="1">
      <c r="D43" s="146"/>
      <c r="E43" s="146"/>
      <c r="H43" s="146"/>
    </row>
    <row r="44" spans="4:8" ht="12.75" customHeight="1">
      <c r="D44" s="146"/>
      <c r="E44" s="146"/>
      <c r="H44" s="146"/>
    </row>
    <row r="45" spans="4:8" ht="12.75" customHeight="1">
      <c r="D45" s="146"/>
      <c r="E45" s="146"/>
      <c r="H45" s="146"/>
    </row>
    <row r="46" spans="4:8" ht="12.75" customHeight="1">
      <c r="D46" s="146"/>
      <c r="E46" s="146"/>
      <c r="H46" s="146"/>
    </row>
    <row r="47" spans="4:8" ht="12.75" customHeight="1">
      <c r="D47" s="146"/>
      <c r="E47" s="146"/>
      <c r="H47" s="146"/>
    </row>
    <row r="48" spans="4:8" ht="12.75" customHeight="1">
      <c r="D48" s="146"/>
      <c r="E48" s="146"/>
      <c r="H48" s="146"/>
    </row>
    <row r="49" spans="4:8" ht="12.75" customHeight="1">
      <c r="D49" s="146"/>
      <c r="E49" s="146"/>
      <c r="H49" s="146"/>
    </row>
    <row r="50" spans="4:8" ht="12.75" customHeight="1">
      <c r="D50" s="146"/>
      <c r="E50" s="146"/>
      <c r="H50" s="146"/>
    </row>
    <row r="51" spans="4:8" ht="12.75" customHeight="1">
      <c r="D51" s="146"/>
      <c r="E51" s="146"/>
      <c r="H51" s="146"/>
    </row>
    <row r="52" spans="4:8" ht="12.75" customHeight="1">
      <c r="D52" s="146"/>
      <c r="E52" s="146"/>
      <c r="H52" s="146"/>
    </row>
    <row r="53" spans="4:8" ht="12.75" customHeight="1">
      <c r="D53" s="146"/>
      <c r="E53" s="146"/>
      <c r="H53" s="146"/>
    </row>
    <row r="54" spans="4:8" ht="12.75" customHeight="1">
      <c r="D54" s="146"/>
      <c r="E54" s="146"/>
      <c r="H54" s="146"/>
    </row>
    <row r="55" ht="12.75" customHeight="1">
      <c r="H55" s="146"/>
    </row>
    <row r="56" ht="12.75" customHeight="1">
      <c r="H56" s="146"/>
    </row>
    <row r="57" ht="12.75" customHeight="1">
      <c r="H57" s="146"/>
    </row>
    <row r="58" ht="12.75" customHeight="1">
      <c r="H58" s="146"/>
    </row>
    <row r="59" ht="12.75" customHeight="1">
      <c r="H59" s="146"/>
    </row>
    <row r="60" ht="12.75" customHeight="1">
      <c r="H60" s="146"/>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3">
      <selection activeCell="H21" sqref="H21"/>
    </sheetView>
  </sheetViews>
  <sheetFormatPr defaultColWidth="9.16015625" defaultRowHeight="12.75" customHeight="1"/>
  <cols>
    <col min="1" max="1" width="21.33203125" style="0" customWidth="1"/>
    <col min="2" max="2" width="46.33203125" style="0" customWidth="1"/>
    <col min="3" max="6" width="21.33203125" style="0" customWidth="1"/>
    <col min="7" max="7" width="19.33203125" style="0" customWidth="1"/>
    <col min="8" max="8" width="21.33203125" style="0" customWidth="1"/>
  </cols>
  <sheetData>
    <row r="1" ht="12" customHeight="1">
      <c r="A1" s="59" t="s">
        <v>19</v>
      </c>
    </row>
    <row r="2" spans="1:8" ht="21.75" customHeight="1">
      <c r="A2" s="100" t="s">
        <v>20</v>
      </c>
      <c r="B2" s="100"/>
      <c r="C2" s="100"/>
      <c r="D2" s="100"/>
      <c r="E2" s="100"/>
      <c r="F2" s="100"/>
      <c r="G2" s="100"/>
      <c r="H2" s="100"/>
    </row>
    <row r="3" ht="22.5" customHeight="1">
      <c r="H3" s="101" t="s">
        <v>35</v>
      </c>
    </row>
    <row r="4" spans="1:8" ht="22.5" customHeight="1">
      <c r="A4" s="108" t="s">
        <v>171</v>
      </c>
      <c r="B4" s="108" t="s">
        <v>172</v>
      </c>
      <c r="C4" s="108" t="s">
        <v>116</v>
      </c>
      <c r="D4" s="108" t="s">
        <v>157</v>
      </c>
      <c r="E4" s="108"/>
      <c r="F4" s="108"/>
      <c r="G4" s="108" t="s">
        <v>158</v>
      </c>
      <c r="H4" s="108" t="s">
        <v>173</v>
      </c>
    </row>
    <row r="5" spans="1:8" ht="22.5" customHeight="1">
      <c r="A5" s="108"/>
      <c r="B5" s="108"/>
      <c r="C5" s="108"/>
      <c r="D5" s="108" t="s">
        <v>125</v>
      </c>
      <c r="E5" s="102" t="s">
        <v>174</v>
      </c>
      <c r="F5" s="102" t="s">
        <v>175</v>
      </c>
      <c r="G5" s="108"/>
      <c r="H5" s="108"/>
    </row>
    <row r="6" spans="1:8" ht="15.75" customHeight="1">
      <c r="A6" s="109" t="s">
        <v>162</v>
      </c>
      <c r="B6" s="109" t="s">
        <v>162</v>
      </c>
      <c r="C6" s="109">
        <v>1</v>
      </c>
      <c r="D6" s="109"/>
      <c r="E6" s="109">
        <v>2</v>
      </c>
      <c r="F6" s="109">
        <v>3</v>
      </c>
      <c r="G6" s="109">
        <v>4</v>
      </c>
      <c r="H6" s="109" t="s">
        <v>162</v>
      </c>
    </row>
    <row r="7" spans="1:8" ht="15.75" customHeight="1">
      <c r="A7" s="110"/>
      <c r="B7" s="109" t="s">
        <v>116</v>
      </c>
      <c r="C7" s="111">
        <f>D7+G7</f>
        <v>1373.5300000000002</v>
      </c>
      <c r="D7" s="111">
        <f>E7+F7</f>
        <v>843.71</v>
      </c>
      <c r="E7" s="111">
        <f>E8+E15+E18+E28</f>
        <v>534.21</v>
      </c>
      <c r="F7" s="111">
        <f>F8+F28+F38</f>
        <v>309.5</v>
      </c>
      <c r="G7" s="111">
        <f>G8+G22+G25+G28</f>
        <v>529.82</v>
      </c>
      <c r="H7" s="110"/>
    </row>
    <row r="8" spans="1:8" ht="12.75" customHeight="1">
      <c r="A8" s="112">
        <v>201</v>
      </c>
      <c r="B8" s="113" t="s">
        <v>129</v>
      </c>
      <c r="C8" s="107">
        <f>D8+G8</f>
        <v>957.86</v>
      </c>
      <c r="D8" s="107">
        <f>E8+F8</f>
        <v>778.87</v>
      </c>
      <c r="E8" s="107">
        <f>E9+E11+E14</f>
        <v>494.21</v>
      </c>
      <c r="F8" s="107">
        <f>F11</f>
        <v>284.66</v>
      </c>
      <c r="G8" s="107">
        <v>178.99</v>
      </c>
      <c r="H8" s="107"/>
    </row>
    <row r="9" spans="1:8" ht="12.75" customHeight="1">
      <c r="A9" s="112">
        <v>20101</v>
      </c>
      <c r="B9" s="113" t="s">
        <v>130</v>
      </c>
      <c r="C9" s="107">
        <f aca="true" t="shared" si="0" ref="C9:C40">D9+G9</f>
        <v>5</v>
      </c>
      <c r="D9" s="107">
        <f aca="true" t="shared" si="1" ref="D9:D40">E9+F9</f>
        <v>5</v>
      </c>
      <c r="E9" s="107">
        <v>5</v>
      </c>
      <c r="F9" s="107"/>
      <c r="G9" s="107"/>
      <c r="H9" s="107"/>
    </row>
    <row r="10" spans="1:8" ht="12.75" customHeight="1">
      <c r="A10" s="112">
        <v>2010101</v>
      </c>
      <c r="B10" s="113" t="s">
        <v>131</v>
      </c>
      <c r="C10" s="107">
        <f t="shared" si="0"/>
        <v>5</v>
      </c>
      <c r="D10" s="107">
        <f t="shared" si="1"/>
        <v>5</v>
      </c>
      <c r="E10" s="107">
        <v>5</v>
      </c>
      <c r="F10" s="107"/>
      <c r="G10" s="107"/>
      <c r="H10" s="107"/>
    </row>
    <row r="11" spans="1:8" ht="12.75" customHeight="1">
      <c r="A11" s="112">
        <v>20103</v>
      </c>
      <c r="B11" s="113" t="s">
        <v>132</v>
      </c>
      <c r="C11" s="107">
        <f t="shared" si="0"/>
        <v>942.86</v>
      </c>
      <c r="D11" s="107">
        <f t="shared" si="1"/>
        <v>763.87</v>
      </c>
      <c r="E11" s="107">
        <v>479.21</v>
      </c>
      <c r="F11" s="107">
        <v>284.66</v>
      </c>
      <c r="G11" s="107">
        <v>178.99</v>
      </c>
      <c r="H11" s="107"/>
    </row>
    <row r="12" spans="1:8" ht="12.75" customHeight="1">
      <c r="A12" s="112">
        <v>2010301</v>
      </c>
      <c r="B12" s="113" t="s">
        <v>131</v>
      </c>
      <c r="C12" s="107">
        <f t="shared" si="0"/>
        <v>591.67</v>
      </c>
      <c r="D12" s="107">
        <f t="shared" si="1"/>
        <v>591.67</v>
      </c>
      <c r="E12" s="107">
        <v>479.21</v>
      </c>
      <c r="F12" s="107">
        <v>112.46</v>
      </c>
      <c r="G12" s="107"/>
      <c r="H12" s="107"/>
    </row>
    <row r="13" spans="1:8" ht="12.75" customHeight="1">
      <c r="A13" s="112">
        <v>2010399</v>
      </c>
      <c r="B13" s="113" t="s">
        <v>133</v>
      </c>
      <c r="C13" s="107">
        <f t="shared" si="0"/>
        <v>351.19</v>
      </c>
      <c r="D13" s="107">
        <f t="shared" si="1"/>
        <v>172.2</v>
      </c>
      <c r="E13" s="107"/>
      <c r="F13" s="107">
        <v>172.2</v>
      </c>
      <c r="G13" s="107">
        <v>178.99</v>
      </c>
      <c r="H13" s="107"/>
    </row>
    <row r="14" spans="1:8" ht="12.75" customHeight="1">
      <c r="A14" s="112">
        <v>20131</v>
      </c>
      <c r="B14" s="113" t="s">
        <v>134</v>
      </c>
      <c r="C14" s="107">
        <f t="shared" si="0"/>
        <v>10</v>
      </c>
      <c r="D14" s="107">
        <f t="shared" si="1"/>
        <v>10</v>
      </c>
      <c r="E14" s="107">
        <v>10</v>
      </c>
      <c r="F14" s="107"/>
      <c r="G14" s="107"/>
      <c r="H14" s="107"/>
    </row>
    <row r="15" spans="1:8" ht="12.75" customHeight="1">
      <c r="A15" s="112">
        <v>2013101</v>
      </c>
      <c r="B15" s="113" t="s">
        <v>131</v>
      </c>
      <c r="C15" s="107">
        <f t="shared" si="0"/>
        <v>10</v>
      </c>
      <c r="D15" s="107">
        <f t="shared" si="1"/>
        <v>10</v>
      </c>
      <c r="E15" s="107">
        <v>10</v>
      </c>
      <c r="F15" s="107"/>
      <c r="G15" s="107"/>
      <c r="H15" s="107"/>
    </row>
    <row r="16" spans="1:8" ht="12.75" customHeight="1">
      <c r="A16" s="112">
        <v>207</v>
      </c>
      <c r="B16" s="113" t="s">
        <v>135</v>
      </c>
      <c r="C16" s="107">
        <f t="shared" si="0"/>
        <v>15</v>
      </c>
      <c r="D16" s="107">
        <f t="shared" si="1"/>
        <v>15</v>
      </c>
      <c r="E16" s="107">
        <v>15</v>
      </c>
      <c r="F16" s="107"/>
      <c r="G16" s="107"/>
      <c r="H16" s="107"/>
    </row>
    <row r="17" spans="1:8" ht="12.75" customHeight="1">
      <c r="A17" s="112">
        <v>20701</v>
      </c>
      <c r="B17" s="113" t="s">
        <v>136</v>
      </c>
      <c r="C17" s="107">
        <f t="shared" si="0"/>
        <v>15</v>
      </c>
      <c r="D17" s="107">
        <f t="shared" si="1"/>
        <v>15</v>
      </c>
      <c r="E17" s="107">
        <v>15</v>
      </c>
      <c r="F17" s="107"/>
      <c r="G17" s="107"/>
      <c r="H17" s="107"/>
    </row>
    <row r="18" spans="1:8" ht="12.75" customHeight="1">
      <c r="A18" s="112">
        <v>2070101</v>
      </c>
      <c r="B18" s="113" t="s">
        <v>131</v>
      </c>
      <c r="C18" s="107">
        <f t="shared" si="0"/>
        <v>15</v>
      </c>
      <c r="D18" s="107">
        <f t="shared" si="1"/>
        <v>15</v>
      </c>
      <c r="E18" s="107">
        <v>15</v>
      </c>
      <c r="F18" s="107"/>
      <c r="G18" s="107"/>
      <c r="H18" s="107"/>
    </row>
    <row r="19" spans="1:8" ht="12.75" customHeight="1">
      <c r="A19" s="112">
        <v>210</v>
      </c>
      <c r="B19" s="113" t="s">
        <v>137</v>
      </c>
      <c r="C19" s="107">
        <f t="shared" si="0"/>
        <v>10</v>
      </c>
      <c r="D19" s="107">
        <f t="shared" si="1"/>
        <v>10</v>
      </c>
      <c r="E19" s="107">
        <v>10</v>
      </c>
      <c r="F19" s="107"/>
      <c r="G19" s="107"/>
      <c r="H19" s="107"/>
    </row>
    <row r="20" spans="1:8" ht="12.75" customHeight="1">
      <c r="A20" s="112">
        <v>21007</v>
      </c>
      <c r="B20" s="113" t="s">
        <v>138</v>
      </c>
      <c r="C20" s="107">
        <f t="shared" si="0"/>
        <v>10</v>
      </c>
      <c r="D20" s="107">
        <f t="shared" si="1"/>
        <v>10</v>
      </c>
      <c r="E20" s="107">
        <v>10</v>
      </c>
      <c r="F20" s="107"/>
      <c r="G20" s="107"/>
      <c r="H20" s="107"/>
    </row>
    <row r="21" spans="1:8" ht="12.75" customHeight="1">
      <c r="A21" s="112">
        <v>2100716</v>
      </c>
      <c r="B21" s="113" t="s">
        <v>139</v>
      </c>
      <c r="C21" s="107">
        <f t="shared" si="0"/>
        <v>10</v>
      </c>
      <c r="D21" s="107">
        <f t="shared" si="1"/>
        <v>10</v>
      </c>
      <c r="E21" s="107">
        <v>10</v>
      </c>
      <c r="F21" s="107"/>
      <c r="G21" s="107"/>
      <c r="H21" s="107"/>
    </row>
    <row r="22" spans="1:8" ht="12.75" customHeight="1">
      <c r="A22" s="112">
        <v>211</v>
      </c>
      <c r="B22" s="113" t="s">
        <v>140</v>
      </c>
      <c r="C22" s="107">
        <f t="shared" si="0"/>
        <v>244.31</v>
      </c>
      <c r="D22" s="107">
        <f t="shared" si="1"/>
        <v>0</v>
      </c>
      <c r="E22" s="107"/>
      <c r="F22" s="107"/>
      <c r="G22" s="107">
        <v>244.31</v>
      </c>
      <c r="H22" s="107"/>
    </row>
    <row r="23" spans="1:8" ht="12.75" customHeight="1">
      <c r="A23" s="112">
        <v>21104</v>
      </c>
      <c r="B23" s="113" t="s">
        <v>141</v>
      </c>
      <c r="C23" s="107">
        <f t="shared" si="0"/>
        <v>244.31</v>
      </c>
      <c r="D23" s="107">
        <f t="shared" si="1"/>
        <v>0</v>
      </c>
      <c r="E23" s="107"/>
      <c r="F23" s="107"/>
      <c r="G23" s="107">
        <v>244.31</v>
      </c>
      <c r="H23" s="107"/>
    </row>
    <row r="24" spans="1:8" ht="12.75" customHeight="1">
      <c r="A24" s="112">
        <v>2110402</v>
      </c>
      <c r="B24" s="113" t="s">
        <v>142</v>
      </c>
      <c r="C24" s="107">
        <f t="shared" si="0"/>
        <v>244.31</v>
      </c>
      <c r="D24" s="107">
        <f t="shared" si="1"/>
        <v>0</v>
      </c>
      <c r="E24" s="107"/>
      <c r="F24" s="107"/>
      <c r="G24" s="107">
        <v>244.31</v>
      </c>
      <c r="H24" s="107"/>
    </row>
    <row r="25" spans="1:8" ht="12.75" customHeight="1">
      <c r="A25" s="112">
        <v>212</v>
      </c>
      <c r="B25" s="113" t="s">
        <v>143</v>
      </c>
      <c r="C25" s="107">
        <f t="shared" si="0"/>
        <v>96.52</v>
      </c>
      <c r="D25" s="107">
        <f t="shared" si="1"/>
        <v>0</v>
      </c>
      <c r="E25" s="107"/>
      <c r="F25" s="107"/>
      <c r="G25">
        <v>96.52</v>
      </c>
      <c r="H25" s="107"/>
    </row>
    <row r="26" spans="1:8" ht="12.75" customHeight="1">
      <c r="A26" s="112">
        <v>21203</v>
      </c>
      <c r="B26" s="113" t="s">
        <v>144</v>
      </c>
      <c r="C26" s="107">
        <f t="shared" si="0"/>
        <v>96.52</v>
      </c>
      <c r="D26" s="107">
        <f t="shared" si="1"/>
        <v>0</v>
      </c>
      <c r="E26" s="107"/>
      <c r="F26" s="107"/>
      <c r="G26" s="107">
        <v>96.52</v>
      </c>
      <c r="H26" s="107"/>
    </row>
    <row r="27" spans="1:8" ht="12.75" customHeight="1">
      <c r="A27" s="112">
        <v>2120399</v>
      </c>
      <c r="B27" s="113" t="s">
        <v>145</v>
      </c>
      <c r="C27" s="107">
        <f t="shared" si="0"/>
        <v>96.52</v>
      </c>
      <c r="D27" s="107">
        <f t="shared" si="1"/>
        <v>0</v>
      </c>
      <c r="E27" s="107"/>
      <c r="F27" s="107"/>
      <c r="G27" s="107">
        <v>96.52</v>
      </c>
      <c r="H27" s="107"/>
    </row>
    <row r="28" spans="1:8" ht="12.75" customHeight="1">
      <c r="A28" s="112">
        <v>213</v>
      </c>
      <c r="B28" s="113" t="s">
        <v>146</v>
      </c>
      <c r="C28" s="107">
        <f t="shared" si="0"/>
        <v>46</v>
      </c>
      <c r="D28" s="107">
        <f t="shared" si="1"/>
        <v>36</v>
      </c>
      <c r="E28" s="107">
        <v>15</v>
      </c>
      <c r="F28" s="107">
        <v>21</v>
      </c>
      <c r="G28" s="107">
        <v>10</v>
      </c>
      <c r="H28" s="107"/>
    </row>
    <row r="29" spans="1:8" ht="12.75" customHeight="1">
      <c r="A29" s="112">
        <v>21301</v>
      </c>
      <c r="B29" s="113" t="s">
        <v>147</v>
      </c>
      <c r="C29" s="107">
        <f t="shared" si="0"/>
        <v>5</v>
      </c>
      <c r="D29" s="107">
        <f t="shared" si="1"/>
        <v>5</v>
      </c>
      <c r="E29" s="107">
        <v>5</v>
      </c>
      <c r="F29" s="107"/>
      <c r="G29" s="107"/>
      <c r="H29" s="107"/>
    </row>
    <row r="30" spans="1:8" ht="12.75" customHeight="1">
      <c r="A30" s="112">
        <v>2130101</v>
      </c>
      <c r="B30" s="113" t="s">
        <v>131</v>
      </c>
      <c r="C30" s="107">
        <f t="shared" si="0"/>
        <v>5</v>
      </c>
      <c r="D30" s="107">
        <f t="shared" si="1"/>
        <v>5</v>
      </c>
      <c r="E30" s="107">
        <v>5</v>
      </c>
      <c r="F30" s="107"/>
      <c r="G30" s="107"/>
      <c r="H30" s="107"/>
    </row>
    <row r="31" spans="1:8" ht="12.75" customHeight="1">
      <c r="A31" s="112">
        <v>21302</v>
      </c>
      <c r="B31" s="113" t="s">
        <v>148</v>
      </c>
      <c r="C31" s="107">
        <f t="shared" si="0"/>
        <v>5</v>
      </c>
      <c r="D31" s="107">
        <f t="shared" si="1"/>
        <v>5</v>
      </c>
      <c r="E31" s="107">
        <v>5</v>
      </c>
      <c r="F31" s="107"/>
      <c r="G31" s="107"/>
      <c r="H31" s="107"/>
    </row>
    <row r="32" spans="1:8" ht="12.75" customHeight="1">
      <c r="A32" s="112">
        <v>2130201</v>
      </c>
      <c r="B32" s="113" t="s">
        <v>131</v>
      </c>
      <c r="C32" s="107">
        <f t="shared" si="0"/>
        <v>5</v>
      </c>
      <c r="D32" s="107">
        <f t="shared" si="1"/>
        <v>5</v>
      </c>
      <c r="E32" s="107">
        <v>5</v>
      </c>
      <c r="F32" s="107"/>
      <c r="G32" s="107"/>
      <c r="H32" s="107"/>
    </row>
    <row r="33" spans="1:8" ht="12.75" customHeight="1">
      <c r="A33" s="112">
        <v>21303</v>
      </c>
      <c r="B33" s="113" t="s">
        <v>149</v>
      </c>
      <c r="C33" s="107">
        <f t="shared" si="0"/>
        <v>5</v>
      </c>
      <c r="D33" s="107">
        <f t="shared" si="1"/>
        <v>5</v>
      </c>
      <c r="E33" s="107">
        <v>5</v>
      </c>
      <c r="F33" s="107"/>
      <c r="G33" s="107"/>
      <c r="H33" s="107"/>
    </row>
    <row r="34" spans="1:8" ht="12.75" customHeight="1">
      <c r="A34" s="112">
        <v>2130301</v>
      </c>
      <c r="B34" s="113" t="s">
        <v>131</v>
      </c>
      <c r="C34" s="107">
        <f t="shared" si="0"/>
        <v>5</v>
      </c>
      <c r="D34" s="107">
        <f t="shared" si="1"/>
        <v>5</v>
      </c>
      <c r="E34" s="107">
        <v>5</v>
      </c>
      <c r="F34" s="107"/>
      <c r="G34" s="107"/>
      <c r="H34" s="107"/>
    </row>
    <row r="35" spans="1:8" ht="12.75" customHeight="1">
      <c r="A35" s="112">
        <v>2130399</v>
      </c>
      <c r="B35" s="113" t="s">
        <v>150</v>
      </c>
      <c r="C35" s="107">
        <f t="shared" si="0"/>
        <v>10</v>
      </c>
      <c r="D35" s="107">
        <f t="shared" si="1"/>
        <v>0</v>
      </c>
      <c r="E35" s="107"/>
      <c r="F35" s="107"/>
      <c r="G35" s="107">
        <v>10</v>
      </c>
      <c r="H35" s="107"/>
    </row>
    <row r="36" spans="1:8" ht="12.75" customHeight="1">
      <c r="A36" s="112">
        <v>21307</v>
      </c>
      <c r="B36" s="113" t="s">
        <v>151</v>
      </c>
      <c r="C36" s="107">
        <f t="shared" si="0"/>
        <v>21</v>
      </c>
      <c r="D36" s="107">
        <f t="shared" si="1"/>
        <v>21</v>
      </c>
      <c r="E36" s="107"/>
      <c r="F36" s="107">
        <v>21</v>
      </c>
      <c r="G36" s="107"/>
      <c r="H36" s="107"/>
    </row>
    <row r="37" spans="1:8" ht="12.75" customHeight="1">
      <c r="A37" s="112">
        <v>2130799</v>
      </c>
      <c r="B37" s="113" t="s">
        <v>152</v>
      </c>
      <c r="C37" s="107">
        <f t="shared" si="0"/>
        <v>21</v>
      </c>
      <c r="D37" s="107">
        <f t="shared" si="1"/>
        <v>21</v>
      </c>
      <c r="E37" s="107"/>
      <c r="F37" s="107">
        <v>21</v>
      </c>
      <c r="G37" s="107"/>
      <c r="H37" s="107"/>
    </row>
    <row r="38" spans="1:8" ht="12.75" customHeight="1">
      <c r="A38" s="112">
        <v>224</v>
      </c>
      <c r="B38" s="113" t="s">
        <v>153</v>
      </c>
      <c r="C38" s="107">
        <f t="shared" si="0"/>
        <v>3.84</v>
      </c>
      <c r="D38" s="107">
        <f t="shared" si="1"/>
        <v>3.84</v>
      </c>
      <c r="E38" s="107"/>
      <c r="F38" s="107">
        <v>3.84</v>
      </c>
      <c r="G38" s="107"/>
      <c r="H38" s="107"/>
    </row>
    <row r="39" spans="1:8" ht="12.75" customHeight="1">
      <c r="A39" s="112">
        <v>22401</v>
      </c>
      <c r="B39" s="113" t="s">
        <v>154</v>
      </c>
      <c r="C39" s="107">
        <f t="shared" si="0"/>
        <v>3.84</v>
      </c>
      <c r="D39" s="107">
        <f t="shared" si="1"/>
        <v>3.84</v>
      </c>
      <c r="E39" s="107"/>
      <c r="F39" s="107">
        <v>3.84</v>
      </c>
      <c r="G39" s="107"/>
      <c r="H39" s="107"/>
    </row>
    <row r="40" spans="1:8" ht="12.75" customHeight="1">
      <c r="A40" s="112">
        <v>2240199</v>
      </c>
      <c r="B40" s="113" t="s">
        <v>155</v>
      </c>
      <c r="C40" s="107">
        <f t="shared" si="0"/>
        <v>3.84</v>
      </c>
      <c r="D40" s="107">
        <f t="shared" si="1"/>
        <v>3.84</v>
      </c>
      <c r="E40" s="107"/>
      <c r="F40" s="107">
        <v>3.84</v>
      </c>
      <c r="G40" s="107"/>
      <c r="H40" s="107"/>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E6" sqref="D6:E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59" t="s">
        <v>21</v>
      </c>
    </row>
    <row r="2" spans="1:6" ht="28.5" customHeight="1">
      <c r="A2" s="100" t="s">
        <v>22</v>
      </c>
      <c r="B2" s="100"/>
      <c r="C2" s="100"/>
      <c r="D2" s="100"/>
      <c r="E2" s="100"/>
      <c r="F2" s="100"/>
    </row>
    <row r="3" ht="22.5" customHeight="1">
      <c r="F3" s="101" t="s">
        <v>35</v>
      </c>
    </row>
    <row r="4" spans="1:6" ht="22.5" customHeight="1">
      <c r="A4" s="102" t="s">
        <v>176</v>
      </c>
      <c r="B4" s="102" t="s">
        <v>177</v>
      </c>
      <c r="C4" s="102" t="s">
        <v>116</v>
      </c>
      <c r="D4" s="102" t="s">
        <v>174</v>
      </c>
      <c r="E4" s="102" t="s">
        <v>175</v>
      </c>
      <c r="F4" s="102" t="s">
        <v>173</v>
      </c>
    </row>
    <row r="5" spans="1:6" ht="15.75" customHeight="1">
      <c r="A5" s="103" t="s">
        <v>162</v>
      </c>
      <c r="B5" s="103" t="s">
        <v>162</v>
      </c>
      <c r="C5" s="103">
        <v>1</v>
      </c>
      <c r="D5" s="103">
        <v>2</v>
      </c>
      <c r="E5" s="103">
        <v>3</v>
      </c>
      <c r="F5" s="103" t="s">
        <v>162</v>
      </c>
    </row>
    <row r="6" spans="1:6" ht="15.75" customHeight="1">
      <c r="A6" s="104" t="s">
        <v>116</v>
      </c>
      <c r="B6" s="104"/>
      <c r="C6" s="105">
        <f>D6+E6</f>
        <v>843.71</v>
      </c>
      <c r="D6" s="105">
        <f>D7</f>
        <v>667.6500000000001</v>
      </c>
      <c r="E6" s="105">
        <f>E14+E35</f>
        <v>176.06</v>
      </c>
      <c r="F6" s="105"/>
    </row>
    <row r="7" spans="1:6" ht="12.75" customHeight="1">
      <c r="A7" s="106">
        <v>301</v>
      </c>
      <c r="B7" s="106" t="s">
        <v>178</v>
      </c>
      <c r="C7" s="107"/>
      <c r="D7" s="107">
        <f>D8+D9+D10+D11+D12+D13+D35</f>
        <v>667.6500000000001</v>
      </c>
      <c r="E7" s="107"/>
      <c r="F7" s="107"/>
    </row>
    <row r="8" spans="1:6" ht="12.75" customHeight="1">
      <c r="A8" s="106" t="s">
        <v>179</v>
      </c>
      <c r="B8" s="106" t="s">
        <v>180</v>
      </c>
      <c r="C8" s="107"/>
      <c r="D8" s="107">
        <v>91.2</v>
      </c>
      <c r="E8" s="107"/>
      <c r="F8" s="107"/>
    </row>
    <row r="9" spans="1:6" ht="12.75" customHeight="1">
      <c r="A9" s="106" t="s">
        <v>181</v>
      </c>
      <c r="B9" s="106" t="s">
        <v>182</v>
      </c>
      <c r="C9" s="107"/>
      <c r="D9" s="107">
        <v>166.01</v>
      </c>
      <c r="E9" s="107"/>
      <c r="F9" s="107"/>
    </row>
    <row r="10" spans="1:6" ht="12.75" customHeight="1">
      <c r="A10" s="106" t="s">
        <v>183</v>
      </c>
      <c r="B10" s="106" t="s">
        <v>184</v>
      </c>
      <c r="C10" s="107"/>
      <c r="D10" s="107">
        <v>126.4</v>
      </c>
      <c r="E10" s="107"/>
      <c r="F10" s="107"/>
    </row>
    <row r="11" spans="1:6" ht="12.75" customHeight="1">
      <c r="A11" s="106" t="s">
        <v>185</v>
      </c>
      <c r="B11" s="106" t="s">
        <v>186</v>
      </c>
      <c r="C11" s="107"/>
      <c r="D11" s="107">
        <v>88.6</v>
      </c>
      <c r="E11" s="107"/>
      <c r="F11" s="107"/>
    </row>
    <row r="12" spans="1:6" ht="12.75" customHeight="1">
      <c r="A12" s="106" t="s">
        <v>187</v>
      </c>
      <c r="B12" s="106" t="s">
        <v>188</v>
      </c>
      <c r="C12" s="107"/>
      <c r="D12" s="107">
        <v>49</v>
      </c>
      <c r="E12" s="107"/>
      <c r="F12" s="107"/>
    </row>
    <row r="13" spans="1:6" ht="12.75" customHeight="1">
      <c r="A13" s="106" t="s">
        <v>189</v>
      </c>
      <c r="B13" s="106" t="s">
        <v>190</v>
      </c>
      <c r="C13" s="107"/>
      <c r="D13" s="107">
        <v>13</v>
      </c>
      <c r="E13" s="107"/>
      <c r="F13" s="107"/>
    </row>
    <row r="14" spans="1:6" ht="12.75" customHeight="1">
      <c r="A14" s="106" t="s">
        <v>191</v>
      </c>
      <c r="B14" s="106" t="s">
        <v>192</v>
      </c>
      <c r="C14" s="107"/>
      <c r="D14" s="107"/>
      <c r="E14" s="107">
        <f>E15+E16+E17+E18+E19+E20+E21+E22+E23+E24+E25+E26+E27+E28+E29+E30+E31+E32+E33+E34</f>
        <v>176.06</v>
      </c>
      <c r="F14" s="107"/>
    </row>
    <row r="15" spans="1:6" ht="12.75" customHeight="1">
      <c r="A15" s="106" t="s">
        <v>193</v>
      </c>
      <c r="B15" s="106" t="s">
        <v>194</v>
      </c>
      <c r="C15" s="107"/>
      <c r="D15" s="107"/>
      <c r="E15" s="107">
        <v>70.49</v>
      </c>
      <c r="F15" s="107"/>
    </row>
    <row r="16" spans="1:6" ht="12.75" customHeight="1">
      <c r="A16" s="106" t="s">
        <v>195</v>
      </c>
      <c r="B16" s="106" t="s">
        <v>196</v>
      </c>
      <c r="C16" s="107"/>
      <c r="D16" s="107"/>
      <c r="E16" s="107">
        <v>5.06</v>
      </c>
      <c r="F16" s="107"/>
    </row>
    <row r="17" spans="1:6" ht="12.75" customHeight="1">
      <c r="A17" s="106" t="s">
        <v>197</v>
      </c>
      <c r="B17" s="106" t="s">
        <v>198</v>
      </c>
      <c r="C17" s="107"/>
      <c r="D17" s="107"/>
      <c r="E17" s="107">
        <v>0.5</v>
      </c>
      <c r="F17" s="107"/>
    </row>
    <row r="18" spans="1:6" ht="12.75" customHeight="1">
      <c r="A18" s="106" t="s">
        <v>199</v>
      </c>
      <c r="B18" s="106" t="s">
        <v>200</v>
      </c>
      <c r="C18" s="107"/>
      <c r="D18" s="107"/>
      <c r="E18" s="107">
        <v>0.6</v>
      </c>
      <c r="F18" s="107"/>
    </row>
    <row r="19" spans="1:6" ht="12.75" customHeight="1">
      <c r="A19" s="106" t="s">
        <v>201</v>
      </c>
      <c r="B19" s="106" t="s">
        <v>202</v>
      </c>
      <c r="C19" s="107"/>
      <c r="D19" s="107"/>
      <c r="E19" s="107">
        <v>11.4</v>
      </c>
      <c r="F19" s="107"/>
    </row>
    <row r="20" spans="1:6" ht="12.75" customHeight="1">
      <c r="A20" s="106" t="s">
        <v>203</v>
      </c>
      <c r="B20" s="106" t="s">
        <v>204</v>
      </c>
      <c r="C20" s="107"/>
      <c r="D20" s="107"/>
      <c r="E20" s="107">
        <v>1.2</v>
      </c>
      <c r="F20" s="107"/>
    </row>
    <row r="21" spans="1:6" ht="12.75" customHeight="1">
      <c r="A21" s="106" t="s">
        <v>205</v>
      </c>
      <c r="B21" s="106" t="s">
        <v>206</v>
      </c>
      <c r="C21" s="107"/>
      <c r="D21" s="107"/>
      <c r="E21" s="107">
        <v>4.2</v>
      </c>
      <c r="F21" s="107"/>
    </row>
    <row r="22" spans="1:6" ht="12.75" customHeight="1">
      <c r="A22" s="106" t="s">
        <v>207</v>
      </c>
      <c r="B22" s="106" t="s">
        <v>208</v>
      </c>
      <c r="C22" s="107"/>
      <c r="D22" s="107"/>
      <c r="E22" s="107">
        <v>20</v>
      </c>
      <c r="F22" s="107"/>
    </row>
    <row r="23" spans="1:6" ht="12.75" customHeight="1">
      <c r="A23" s="106" t="s">
        <v>209</v>
      </c>
      <c r="B23" s="106" t="s">
        <v>210</v>
      </c>
      <c r="C23" s="107"/>
      <c r="D23" s="107"/>
      <c r="E23" s="107">
        <v>5</v>
      </c>
      <c r="F23" s="107"/>
    </row>
    <row r="24" spans="1:6" ht="12.75" customHeight="1">
      <c r="A24" s="106" t="s">
        <v>211</v>
      </c>
      <c r="B24" s="106" t="s">
        <v>212</v>
      </c>
      <c r="C24" s="107"/>
      <c r="D24" s="107"/>
      <c r="E24" s="107">
        <v>3</v>
      </c>
      <c r="F24" s="107"/>
    </row>
    <row r="25" spans="1:6" ht="12.75" customHeight="1">
      <c r="A25" s="106" t="s">
        <v>213</v>
      </c>
      <c r="B25" s="106" t="s">
        <v>214</v>
      </c>
      <c r="C25" s="107"/>
      <c r="D25" s="107"/>
      <c r="E25" s="107">
        <v>2.96</v>
      </c>
      <c r="F25" s="107"/>
    </row>
    <row r="26" spans="1:6" ht="12.75" customHeight="1">
      <c r="A26" s="106" t="s">
        <v>215</v>
      </c>
      <c r="B26" s="106" t="s">
        <v>216</v>
      </c>
      <c r="C26" s="107"/>
      <c r="D26" s="107"/>
      <c r="E26" s="107">
        <v>0.92</v>
      </c>
      <c r="F26" s="107"/>
    </row>
    <row r="27" spans="1:6" ht="12.75" customHeight="1">
      <c r="A27" s="106" t="s">
        <v>217</v>
      </c>
      <c r="B27" s="106" t="s">
        <v>218</v>
      </c>
      <c r="C27" s="107"/>
      <c r="D27" s="107"/>
      <c r="E27" s="107">
        <v>2.8</v>
      </c>
      <c r="F27" s="107"/>
    </row>
    <row r="28" spans="1:6" ht="12.75" customHeight="1">
      <c r="A28" s="106" t="s">
        <v>219</v>
      </c>
      <c r="B28" s="106" t="s">
        <v>220</v>
      </c>
      <c r="C28" s="107"/>
      <c r="D28" s="107"/>
      <c r="E28" s="107"/>
      <c r="F28" s="107"/>
    </row>
    <row r="29" spans="1:6" ht="12.75" customHeight="1">
      <c r="A29" s="106">
        <v>30226</v>
      </c>
      <c r="B29" s="106" t="s">
        <v>221</v>
      </c>
      <c r="C29" s="107"/>
      <c r="D29" s="107"/>
      <c r="E29" s="107">
        <v>15</v>
      </c>
      <c r="F29" s="107"/>
    </row>
    <row r="30" spans="1:6" ht="12.75" customHeight="1">
      <c r="A30" s="106">
        <v>30227</v>
      </c>
      <c r="B30" s="106" t="s">
        <v>222</v>
      </c>
      <c r="C30" s="107"/>
      <c r="D30" s="107"/>
      <c r="E30" s="107"/>
      <c r="F30" s="107"/>
    </row>
    <row r="31" spans="1:6" ht="12.75" customHeight="1">
      <c r="A31" s="106">
        <v>30228</v>
      </c>
      <c r="B31" s="106" t="s">
        <v>223</v>
      </c>
      <c r="C31" s="107"/>
      <c r="D31" s="107"/>
      <c r="E31" s="107">
        <v>3.53</v>
      </c>
      <c r="F31" s="107"/>
    </row>
    <row r="32" spans="1:6" ht="12.75" customHeight="1">
      <c r="A32" s="106" t="s">
        <v>224</v>
      </c>
      <c r="B32" s="106" t="s">
        <v>225</v>
      </c>
      <c r="C32" s="107"/>
      <c r="D32" s="107"/>
      <c r="E32" s="107">
        <v>3.8</v>
      </c>
      <c r="F32" s="107"/>
    </row>
    <row r="33" spans="1:6" ht="12.75" customHeight="1">
      <c r="A33" s="106" t="s">
        <v>226</v>
      </c>
      <c r="B33" s="106" t="s">
        <v>227</v>
      </c>
      <c r="C33" s="107"/>
      <c r="D33" s="107"/>
      <c r="E33" s="107">
        <v>23.6</v>
      </c>
      <c r="F33" s="107"/>
    </row>
    <row r="34" spans="1:6" ht="12.75" customHeight="1">
      <c r="A34" s="106" t="s">
        <v>228</v>
      </c>
      <c r="B34" s="106" t="s">
        <v>229</v>
      </c>
      <c r="C34" s="107"/>
      <c r="D34" s="107"/>
      <c r="E34" s="107">
        <v>2</v>
      </c>
      <c r="F34" s="107"/>
    </row>
    <row r="35" spans="1:6" ht="12.75" customHeight="1">
      <c r="A35" s="106" t="s">
        <v>230</v>
      </c>
      <c r="B35" s="106" t="s">
        <v>231</v>
      </c>
      <c r="C35" s="107"/>
      <c r="D35" s="107">
        <v>133.44</v>
      </c>
      <c r="E35" s="107"/>
      <c r="F35" s="107"/>
    </row>
    <row r="36" spans="1:6" ht="12.75" customHeight="1">
      <c r="A36" s="106">
        <v>30310</v>
      </c>
      <c r="B36" s="106" t="s">
        <v>232</v>
      </c>
      <c r="C36" s="107"/>
      <c r="D36" s="107">
        <v>133.44</v>
      </c>
      <c r="E36" s="107"/>
      <c r="F36" s="107"/>
    </row>
    <row r="37" spans="1:6" ht="12.75" customHeight="1">
      <c r="A37" s="106">
        <v>30399</v>
      </c>
      <c r="B37" s="106" t="s">
        <v>233</v>
      </c>
      <c r="C37" s="107"/>
      <c r="D37" s="107"/>
      <c r="E37" s="107"/>
      <c r="F37" s="107"/>
    </row>
    <row r="38" spans="1:6" ht="12.75" customHeight="1">
      <c r="A38" s="106">
        <v>310</v>
      </c>
      <c r="B38" s="106" t="s">
        <v>234</v>
      </c>
      <c r="C38" s="107"/>
      <c r="D38" s="107"/>
      <c r="E38" s="107"/>
      <c r="F38" s="107"/>
    </row>
    <row r="39" spans="1:6" ht="12.75" customHeight="1">
      <c r="A39" s="106">
        <v>31005</v>
      </c>
      <c r="B39" s="106" t="s">
        <v>235</v>
      </c>
      <c r="C39" s="107"/>
      <c r="D39" s="107"/>
      <c r="E39" s="107"/>
      <c r="F39" s="107"/>
    </row>
  </sheetData>
  <sheetProtection/>
  <printOptions horizontalCentered="1"/>
  <pageMargins left="0.59" right="0.59" top="0.7900000000000001" bottom="0.7900000000000001" header="0.5" footer="0.5"/>
  <pageSetup fitToHeight="1" fitToWidth="1" orientation="landscape" paperSize="9" scale="71"/>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72" t="s">
        <v>236</v>
      </c>
      <c r="B2" s="72"/>
      <c r="C2" s="72"/>
      <c r="D2" s="72"/>
      <c r="E2" s="72"/>
      <c r="F2" s="72"/>
      <c r="G2" s="72"/>
      <c r="H2" s="72"/>
    </row>
    <row r="3" spans="1:8" ht="16.5" customHeight="1">
      <c r="A3" s="73"/>
      <c r="B3" s="73"/>
      <c r="C3" s="74"/>
      <c r="D3" s="75"/>
      <c r="E3" s="75"/>
      <c r="F3" s="75"/>
      <c r="G3" s="76"/>
      <c r="H3" s="77" t="s">
        <v>35</v>
      </c>
    </row>
    <row r="4" spans="1:8" ht="19.5" customHeight="1">
      <c r="A4" s="78" t="s">
        <v>38</v>
      </c>
      <c r="B4" s="78"/>
      <c r="C4" s="79" t="s">
        <v>237</v>
      </c>
      <c r="D4" s="79" t="s">
        <v>238</v>
      </c>
      <c r="E4" s="80" t="s">
        <v>239</v>
      </c>
      <c r="F4" s="81"/>
      <c r="G4" s="82"/>
      <c r="H4" s="79" t="s">
        <v>240</v>
      </c>
    </row>
    <row r="5" spans="1:8" ht="35.25" customHeight="1">
      <c r="A5" s="78" t="s">
        <v>241</v>
      </c>
      <c r="B5" s="78" t="s">
        <v>113</v>
      </c>
      <c r="C5" s="83"/>
      <c r="D5" s="83"/>
      <c r="E5" s="78" t="s">
        <v>125</v>
      </c>
      <c r="F5" s="78" t="s">
        <v>157</v>
      </c>
      <c r="G5" s="78" t="s">
        <v>158</v>
      </c>
      <c r="H5" s="83"/>
    </row>
    <row r="6" spans="1:8" ht="16.5" customHeight="1">
      <c r="A6" s="84" t="s">
        <v>116</v>
      </c>
      <c r="B6" s="85"/>
      <c r="C6" s="85"/>
      <c r="D6" s="86"/>
      <c r="E6" s="87"/>
      <c r="F6" s="87"/>
      <c r="G6" s="86"/>
      <c r="H6" s="86"/>
    </row>
    <row r="7" spans="1:10" ht="16.5" customHeight="1">
      <c r="A7" s="88"/>
      <c r="B7" s="89"/>
      <c r="C7" s="89"/>
      <c r="D7" s="90"/>
      <c r="E7" s="91"/>
      <c r="F7" s="91"/>
      <c r="G7" s="90"/>
      <c r="H7" s="91"/>
      <c r="J7" s="59"/>
    </row>
    <row r="8" spans="1:8" ht="16.5" customHeight="1">
      <c r="A8" s="88"/>
      <c r="B8" s="89"/>
      <c r="C8" s="89"/>
      <c r="D8" s="90"/>
      <c r="E8" s="91"/>
      <c r="F8" s="91"/>
      <c r="G8" s="90"/>
      <c r="H8" s="91"/>
    </row>
    <row r="9" spans="1:9" ht="16.5" customHeight="1">
      <c r="A9" s="88"/>
      <c r="B9" s="89"/>
      <c r="C9" s="89"/>
      <c r="D9" s="90"/>
      <c r="E9" s="91"/>
      <c r="F9" s="91"/>
      <c r="G9" s="90"/>
      <c r="H9" s="91"/>
      <c r="I9" s="59"/>
    </row>
    <row r="10" spans="1:9" ht="16.5" customHeight="1">
      <c r="A10" s="88"/>
      <c r="B10" s="89"/>
      <c r="C10" s="89"/>
      <c r="D10" s="90"/>
      <c r="E10" s="91"/>
      <c r="F10" s="91"/>
      <c r="G10" s="92"/>
      <c r="H10" s="91"/>
      <c r="I10" s="59"/>
    </row>
    <row r="11" spans="1:8" ht="16.5" customHeight="1">
      <c r="A11" s="88"/>
      <c r="B11" s="89"/>
      <c r="C11" s="89"/>
      <c r="D11" s="90"/>
      <c r="E11" s="91"/>
      <c r="F11" s="91"/>
      <c r="G11" s="90"/>
      <c r="H11" s="91"/>
    </row>
    <row r="12" spans="1:8" ht="16.5" customHeight="1">
      <c r="A12" s="88"/>
      <c r="B12" s="89"/>
      <c r="C12" s="89"/>
      <c r="D12" s="90"/>
      <c r="E12" s="91"/>
      <c r="F12" s="91"/>
      <c r="G12" s="90"/>
      <c r="H12" s="91"/>
    </row>
    <row r="13" spans="1:8" ht="16.5" customHeight="1">
      <c r="A13" s="88"/>
      <c r="B13" s="89"/>
      <c r="C13" s="89"/>
      <c r="D13" s="90"/>
      <c r="E13" s="91"/>
      <c r="F13" s="91"/>
      <c r="G13" s="90"/>
      <c r="H13" s="91"/>
    </row>
    <row r="14" spans="1:8" ht="16.5" customHeight="1">
      <c r="A14" s="93"/>
      <c r="B14" s="89"/>
      <c r="C14" s="89"/>
      <c r="D14" s="90"/>
      <c r="E14" s="91"/>
      <c r="F14" s="91"/>
      <c r="G14" s="90"/>
      <c r="H14" s="91"/>
    </row>
    <row r="15" spans="1:8" ht="16.5" customHeight="1">
      <c r="A15" s="93"/>
      <c r="B15" s="89"/>
      <c r="C15" s="89"/>
      <c r="D15" s="90"/>
      <c r="E15" s="91"/>
      <c r="F15" s="91"/>
      <c r="G15" s="90"/>
      <c r="H15" s="91"/>
    </row>
    <row r="16" spans="1:8" ht="16.5" customHeight="1">
      <c r="A16" s="93"/>
      <c r="B16" s="89"/>
      <c r="C16" s="89"/>
      <c r="D16" s="90"/>
      <c r="E16" s="91"/>
      <c r="F16" s="91"/>
      <c r="G16" s="94"/>
      <c r="H16" s="91"/>
    </row>
    <row r="17" spans="1:8" ht="16.5" customHeight="1">
      <c r="A17" s="95"/>
      <c r="B17" s="96"/>
      <c r="C17" s="96"/>
      <c r="D17" s="90"/>
      <c r="E17" s="91"/>
      <c r="F17" s="91"/>
      <c r="G17" s="90"/>
      <c r="H17" s="91"/>
    </row>
    <row r="18" spans="1:8" ht="16.5" customHeight="1">
      <c r="A18" s="97"/>
      <c r="B18" s="96"/>
      <c r="C18" s="96"/>
      <c r="D18" s="90"/>
      <c r="E18" s="91"/>
      <c r="F18" s="91"/>
      <c r="G18" s="90"/>
      <c r="H18" s="91"/>
    </row>
    <row r="19" spans="1:8" ht="16.5" customHeight="1">
      <c r="A19" s="97"/>
      <c r="B19" s="96"/>
      <c r="C19" s="96"/>
      <c r="D19" s="90"/>
      <c r="E19" s="91"/>
      <c r="F19" s="91"/>
      <c r="G19" s="90"/>
      <c r="H19" s="91"/>
    </row>
    <row r="20" spans="1:8" ht="16.5" customHeight="1">
      <c r="A20" s="93"/>
      <c r="B20" s="96"/>
      <c r="C20" s="96"/>
      <c r="D20" s="90"/>
      <c r="E20" s="91"/>
      <c r="F20" s="91"/>
      <c r="G20" s="98"/>
      <c r="H20" s="91"/>
    </row>
    <row r="21" spans="1:8" ht="16.5" customHeight="1">
      <c r="A21" s="99" t="s">
        <v>242</v>
      </c>
      <c r="B21" s="99"/>
      <c r="C21" s="99"/>
      <c r="D21" s="99"/>
      <c r="E21" s="99"/>
      <c r="F21" s="99"/>
      <c r="G21" s="99"/>
      <c r="H21" s="99"/>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哎哟喂</cp:lastModifiedBy>
  <dcterms:created xsi:type="dcterms:W3CDTF">2018-01-09T01:56:11Z</dcterms:created>
  <dcterms:modified xsi:type="dcterms:W3CDTF">2020-11-05T05:23:17Z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ubyTemplate">
    <vt:lpwstr>14</vt:lpwstr>
  </property>
</Properties>
</file>