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指标评价表" sheetId="1" r:id="rId1"/>
    <sheet name="项目抽查表" sheetId="2" r:id="rId2"/>
    <sheet name="指标分析表" sheetId="3" r:id="rId3"/>
    <sheet name="Sheet1" sheetId="4" state="hidden" r:id="rId4"/>
  </sheets>
  <definedNames>
    <definedName name="_xlnm.Print_Titles" localSheetId="1">'项目抽查表'!$1:$3</definedName>
    <definedName name="_xlnm.Print_Area" localSheetId="1">'项目抽查表'!$A$1:$F$16</definedName>
  </definedNames>
  <calcPr fullCalcOnLoad="1"/>
</workbook>
</file>

<file path=xl/sharedStrings.xml><?xml version="1.0" encoding="utf-8"?>
<sst xmlns="http://schemas.openxmlformats.org/spreadsheetml/2006/main" count="307" uniqueCount="187">
  <si>
    <t>榆阳区2019年度农村公路养护工程项目财政专项支出绩效评价指标表</t>
  </si>
  <si>
    <t>一级指标</t>
  </si>
  <si>
    <t>二级指标</t>
  </si>
  <si>
    <t>三级指标</t>
  </si>
  <si>
    <t>指标分值</t>
  </si>
  <si>
    <t>指标说明</t>
  </si>
  <si>
    <t>评分规则</t>
  </si>
  <si>
    <t>评价方法</t>
  </si>
  <si>
    <t>最终得分</t>
  </si>
  <si>
    <t>扣分原因</t>
  </si>
  <si>
    <t>备注</t>
  </si>
  <si>
    <t>项目决策
20分</t>
  </si>
  <si>
    <t>项目组织
10分</t>
  </si>
  <si>
    <t>项目基本建设程序规范性</t>
  </si>
  <si>
    <t>反映项目立项、工程预算及评审是否符合法律法规、相关政策、发展规划以及部门职责情况</t>
  </si>
  <si>
    <t>1、农村公路养护工程项目立项前期调研报告及相关文件资料，立项依据清楚；1分
2、专项资金项目立项批复文件；1分
3、专项资金项目立项计划通知；1分
4、有明确、详细的工程预算方案；1分
5、进行了工程投资预算评审。1分</t>
  </si>
  <si>
    <t>核查法
因素分析法</t>
  </si>
  <si>
    <t>项目招标规范性</t>
  </si>
  <si>
    <t>反映项目招标合规情况</t>
  </si>
  <si>
    <t>1、农村公路养护工程项目进行招投标程序，项目招投标规则完善；1分
2、农村公路养护工程项目中标单位或施工单位符合相关规定。1分</t>
  </si>
  <si>
    <t>项目可行性研究</t>
  </si>
  <si>
    <t>反映项目规划情况</t>
  </si>
  <si>
    <t>1、对项目建设背景和必要性、建设条件、建设方案、建设进度、建设投资估算、项目组织与实施、劳动卫生与安全、招投标方案等进行了综合分析、论证，得出合理、正确的结论，为项目业主及审批部门提供决策依据；1分
2、项目可行性研究编制有合理依据，符合相关法律法规、相关政策。1分</t>
  </si>
  <si>
    <t>项目审批程序</t>
  </si>
  <si>
    <t>反映项目审批程序</t>
  </si>
  <si>
    <t>1、符合申报条件，项目申报、批复程序符合要求；0.5分
2、项目调整履行了相应手续。0.5分</t>
  </si>
  <si>
    <t>绩效目标
6分</t>
  </si>
  <si>
    <t>绩效目标合理性</t>
  </si>
  <si>
    <t>项目所设定的绩效目标是否依据充分，是否符合客观实际，用以反映和考核项目绩效目标与项目实施的相符情况。</t>
  </si>
  <si>
    <t>1、项目是否有绩效目标；1分
2、项目绩效目标与实际工作内容是否具有相关性；1分
3、项目预期产出效益和效果是否符合正常的业绩水平；1分
4、是否与预算确定的项目投资额或资金量相匹配。1分</t>
  </si>
  <si>
    <t>项目预期产出效益和效果不符合正常的业绩水平，详见项目抽查表。扣1分。</t>
  </si>
  <si>
    <t>绩效指标明确性</t>
  </si>
  <si>
    <t>依据绩效目标设定的绩效指标是否清晰、细化、可衡量等，用以反映和考核项目绩效目标的明细化情况。</t>
  </si>
  <si>
    <t>1、是否将项目绩效目标细化分解为具体的绩效指标；1分
2、是否通过清晰、可衡量的指标值予以体现；0.5分
3、是否与项目目标任务数或计划数相对应。0.5分</t>
  </si>
  <si>
    <t>资金投入
4分</t>
  </si>
  <si>
    <t>预算编制科学性资金分配合理性</t>
  </si>
  <si>
    <t>项目预算编制是否经过科学论证、有明确标准，资金额度与年度目标是否相适应，用以反映和考核项目预算编制的科学性、合理性情况。</t>
  </si>
  <si>
    <t>1、预算编制是否经过科学论证；0.5分
2、预算内容与项目内容是否匹配；0.5分
3、预算额度测算依据是否充分，是否按照标准编制；0.5分
4、预算确定的项目投资额或资金量是否与工作任务相匹配。0.5分</t>
  </si>
  <si>
    <t>资金分配合理性</t>
  </si>
  <si>
    <t>项目预算资金分配是否有测算依据，与补助单位或地方实际是否相适应，用以反映和考核项目预算资金分配的科学性、合理性情况。</t>
  </si>
  <si>
    <t>1、预算资金分配依据是否充分；1分
2、资金分配额度是否合理，与项目单位或地方实际是否相适应。1分</t>
  </si>
  <si>
    <t>项目管理
30</t>
  </si>
  <si>
    <t>资金管理
5分</t>
  </si>
  <si>
    <t>资金到位率</t>
  </si>
  <si>
    <t>实际到位资金与应拨付资金的比率，用以反映和考核资金落实情况对项目实施的总体保障程度。</t>
  </si>
  <si>
    <t>（已到位资金/应拨付资金）×100%×2分
实际到位数：单位本年度实际到位数
计划应拨付数：专项资金计划应拨付数。</t>
  </si>
  <si>
    <t>比较法</t>
  </si>
  <si>
    <t>资金使用率</t>
  </si>
  <si>
    <t>项目实际使用金额是否按照计划执行，用以反映或考核项目预算执行情况。</t>
  </si>
  <si>
    <t>1、资金使用率=（资金实际使用金额/资金到位金额）×100%×3分
补助资金使用率为80%≤X&lt;100%的扣1分、为60%≤X&lt;80%的扣2分、为X&lt;60%的扣3分。</t>
  </si>
  <si>
    <t>财务管理
10分</t>
  </si>
  <si>
    <t>财务管理制度健全性</t>
  </si>
  <si>
    <t>项目财务和业务管理制度是否健全，用以反映财务管理执行情况</t>
  </si>
  <si>
    <t>1、制定或具有专项资金管理办法，内部财务管理制度、会计核算制度等管理制度；2分
2、相关管理制度合法、合规、完整；1分
3、相关管理制度得到有效执行。1分</t>
  </si>
  <si>
    <t>1、未对专项资金设立相关管理办法；扣1分。
2、专项资金没有按照规定独立核算，即相关管理制度得不到有效执行。扣1分。</t>
  </si>
  <si>
    <t>资金使用合规性</t>
  </si>
  <si>
    <t>反映资金使用情况</t>
  </si>
  <si>
    <t>1、资金运用符合国家财经法规和财务管理制度以及有专项资金管理办法的规定；1分
2、项目资金拨付、支付有完整、合规的审批流程和手续；1分
3、项目资金专项核算或专门核算；1分
4、未出现挤占、挪用、虚列支出等情况。1分</t>
  </si>
  <si>
    <t>1、专项资金没有按照规定独立核算；扣1分。
2、支付审批流程和手续不完善。扣1分。</t>
  </si>
  <si>
    <t>预算控制</t>
  </si>
  <si>
    <t>反映项目成本（预算）控制、节约情况</t>
  </si>
  <si>
    <t>预算超出率=（实际完成投资额-累计批复预算）/累计批复预算
比率为X＞0扣2分、比率为X＜-0.3扣2分、比率为-0.3≤X≤0不扣分。</t>
  </si>
  <si>
    <t>建设管理
15分</t>
  </si>
  <si>
    <t>项目组织机构</t>
  </si>
  <si>
    <t>反映项目组建机构设置情况</t>
  </si>
  <si>
    <t>1、农村公路养护工程设置临时机构健全；1分
2、农村公路养护工程各相关负责人分工明确。1分</t>
  </si>
  <si>
    <t>1、未见明确的相关机构设置，职责分工等资料。扣1分。</t>
  </si>
  <si>
    <t>管理制度健全性</t>
  </si>
  <si>
    <t>反映实施单位的财务和业务管理制度是否健全，用以反映和考核财务和业务管理制度对项目顺利实施的保障情况</t>
  </si>
  <si>
    <t>1、项目工程建设监理制、合同管理制度、工程质量管理制度等制度规范、完整；0.5分
2、相关管理制度合法、合规、完整；0.5分
3、相关管理制度得到有效执行。1分</t>
  </si>
  <si>
    <t>1、未见明确的相关制度资料。扣1分。</t>
  </si>
  <si>
    <t>项目合同管理</t>
  </si>
  <si>
    <t>反应项目建设单位和承包单位的相关责任及约定情况</t>
  </si>
  <si>
    <t>1、按照规定签订项目施工合同；1分
2、签订的施工合同符合相关要求。1分</t>
  </si>
  <si>
    <t>项目质量控制</t>
  </si>
  <si>
    <t>项目质量控制情况</t>
  </si>
  <si>
    <t>1、项目建立单位自查；1分
2、项目建立单位监理抽查；1分 
3、质量监督机构出具的巡检报告。1分</t>
  </si>
  <si>
    <t>1、未见相关检查等资料。扣1分。</t>
  </si>
  <si>
    <t>项目实施</t>
  </si>
  <si>
    <t>反映项目实施情况</t>
  </si>
  <si>
    <t>1、按计划开工，按计划实施；0.5分
2、按计划完工。0.5分</t>
  </si>
  <si>
    <t>项目验收，决算、结算审计合规性</t>
  </si>
  <si>
    <t>反映项目验收情况</t>
  </si>
  <si>
    <t>1、进行了工程竣工验收，验收手续合规，资料齐全并及时归档；3分
2、进行了工程投资决算评审，进行了工程竣工决算审计。2分</t>
  </si>
  <si>
    <t>1、未按规定完成相关手续，扣4分。</t>
  </si>
  <si>
    <t>项目绩效
50分</t>
  </si>
  <si>
    <t>产出指标
35分</t>
  </si>
  <si>
    <t>项目完成率</t>
  </si>
  <si>
    <t>用以反映和考核工程项目工作完成程度</t>
  </si>
  <si>
    <t>(实际完成工作数/计划工作数)×100%×8分
实际完成工作数：一定时期（年度或规划期）内农村公路养护工程项目实际完成工作任务的数。计划工作数：农村公路养护工程项目绩效目标确定的一定时期（年度或规划期）内预计完成工作任务的数。</t>
  </si>
  <si>
    <t>核查法
比较法</t>
  </si>
  <si>
    <t>=(42+53+24+1)/(13+33+74+9+9)*100%*8</t>
  </si>
  <si>
    <t>项目完成及时率</t>
  </si>
  <si>
    <t>用以反映和考核工程项目时效目标的实现程度</t>
  </si>
  <si>
    <t>(及时完成的实际工作数/计划工作数)×100%×8分
及时完成实际工作数：部门（单位）按照项目绩效目标确定的时限实际完成的工作任务数。</t>
  </si>
  <si>
    <t>项目质量达标率</t>
  </si>
  <si>
    <t>用以反映和考核部门履职质量目标的实现程度</t>
  </si>
  <si>
    <t xml:space="preserve">(抽查质量达到标准的工程项目数/实际有效抽查的工程项目数)×100%×15分
抽查质量达到标准的工程项目数：抽查达到农村公路养护工程项目绩效目标要求（绩效标准值）的工作任务数量。
评价标准：
1、项目工程对路基高边坡塔方隐患路段采取刷坡放缓边坡处理措施；
2、项目工程对大面积的坑槽、龟裂路面路段将原路路面面层、基层和底基层进行挖除，并重新铺设相应结构层；
3、项目工程对小面积的局部坑槽，用相应厚度的C20素混凝土补坑槽；
4、项目工程对施工产生的新旧路面衔接段，进行了旧路基层超挖后衔接；
5、项目工程对整体路段进行4cm厚中粒式沥青混凝土重罩处理；
6、项目工程对排水设施进行了相应修补与增设处理，解决道路积水问题；
7、项目对道路中心线进行设计，标线布设能确保车流分道行驶，起到导流作用，保证昼夜的视线诱导，行车道中心线清晰、线向清楚、轮廓分明； 
8、项目工程对病害路段进行养护工程后，达到消除路段安全隐患，确保道路畅通。
以上所有项目质量、标准均符合相关规定要求。
</t>
  </si>
  <si>
    <t>核查法
比较法
因素分析法</t>
  </si>
  <si>
    <t>详见项目抽查表</t>
  </si>
  <si>
    <t>单位项目自评</t>
  </si>
  <si>
    <t>单位项目自评指标是指预算批复时确定的绩效指标，包括项目的产出数量、质量、时效、成本，以及经济效益、社会效益、生态效益、可持续影响、服务对象满意度等</t>
  </si>
  <si>
    <t>1、单位自评的内容主要包括项目总体绩效目标、各项绩效指标完成情况以及预算执行情况；2分
2、对未完成绩效目标或偏离绩效目标较大的项目作出了分析并说明原因，研究提出改进措施。2分</t>
  </si>
  <si>
    <t>项目单位未进行项目自评及项目总结</t>
  </si>
  <si>
    <t>效益指标
15分</t>
  </si>
  <si>
    <t>社会效益</t>
  </si>
  <si>
    <t>项目的完成所带来的直接或间接影响</t>
  </si>
  <si>
    <t>1、项目一定程度改善现有道路服务水平并防止公路病害继续扩大；1分
2、项目可以使农村公路交通状况得到根本改善，对进一步提高农村地区公路交通安全保障水平，切实维护人民群众生命财产安全起到重大意义。1分</t>
  </si>
  <si>
    <t>成本效益分析法
比较法
因素分析法
公众评判法</t>
  </si>
  <si>
    <t>经济效益</t>
  </si>
  <si>
    <t>项目的完成对社会发展所带来的直接或间接影响</t>
  </si>
  <si>
    <t>1、项目养护能够满足区域内农村经济发展和农民生产生活需要；1分
2、促进第三产业的发展，拉动区域农村经济增长；1分
3、提高农村招商引资的能力，吸引企业到当地进行投资合作；1分
4、推动农村城镇化进程，加大了城乡之间的信息交流。1分</t>
  </si>
  <si>
    <t>环境效益</t>
  </si>
  <si>
    <t>项目的完成对生态环境所带来的直接或间接影响</t>
  </si>
  <si>
    <t>1、是否对养护路段进行绿化工程；1分
2、路段绿化工程设计是否合理；1分
3、栽种绿化植物存活率是否达标；1分
4、项目工程完工后路面工程垃圾及时清理干净，营造了良好公路环境；1分</t>
  </si>
  <si>
    <t>公众满意度指标</t>
  </si>
  <si>
    <t>反映公众满意度情况</t>
  </si>
  <si>
    <t>1、90分（含）以上计5分；80分（含）-90分计3分；60分（含）-80分计2分；低于60分计0分。
2、评分规则：问卷调查对相应调查内容设置相应分值，每道调查题目以“非常满意”、“满意”、“一般”、“不满意”、“很不满意”为选项。整份调查问卷分值为100分。
3、每道题目评分标准：对每道调查选项权重分别为100%、75%、50%、25%和0。每道题综合满意度=选择“非常满意”的人数比例×100%+选择“满意”的人数比例×75%+选择“一般”的人数比例×50%+选择“不满意”的人数比例×25%+选择“很不满意”的人数比例×0。每道题综合满意度指标得分=每道题综合满意度综合满意度×本题目设置分值。
4、公众满意度评分标准：以上每道评分后的合计分值%×本指标权重分。</t>
  </si>
  <si>
    <t>因素分析法
公众评判法</t>
  </si>
  <si>
    <t>1、根据整体公众满意度评价得3分。</t>
  </si>
  <si>
    <t>总分</t>
  </si>
  <si>
    <t>注：</t>
  </si>
  <si>
    <t>1、评分规则中若绩效考核单位不涉及时，必须提供相应佐证材料；</t>
  </si>
  <si>
    <t>2、评分规则中若经过审查、考证之后，存在不适合此次绩效考核单位或考核项目，但属于原则性指标时，可将其对应分值平均分解到其他评分规则上。（仅分解到所在指标类别）</t>
  </si>
  <si>
    <t>榆阳区2019年度农村公路养护工程项目财政专项支出
绩效评价项目检查表</t>
  </si>
  <si>
    <t>序号</t>
  </si>
  <si>
    <t>项目地点</t>
  </si>
  <si>
    <t>工程内容</t>
  </si>
  <si>
    <t>工程量</t>
  </si>
  <si>
    <t>现场检查情况</t>
  </si>
  <si>
    <t>K0+000-K21+981段</t>
  </si>
  <si>
    <t>对旧沥青路面铣刨0.6cm，全段采用4cmAC-16沥青混凝土进行重罩处理，挖除土路肩，挖出旧路缘砖，用18cmC25砼硬化路肩。</t>
  </si>
  <si>
    <t>段内</t>
  </si>
  <si>
    <r>
      <t>1、存在路段边缘砖与路面不平，导致路面边缘损毁，存在质量不达标情况。</t>
    </r>
    <r>
      <rPr>
        <sz val="11"/>
        <color indexed="10"/>
        <rFont val="宋体"/>
        <family val="0"/>
      </rPr>
      <t xml:space="preserve">
</t>
    </r>
  </si>
  <si>
    <t xml:space="preserve">1、工程质量方面未达到预期目标。
</t>
  </si>
  <si>
    <t>K6+500-K6+660段</t>
  </si>
  <si>
    <t>高边坡治理：自下而上采用台阶型四级平台，平台宽度为2m，各级边坡高度一般为8m。在坡底设置1.0米宽碎落台。</t>
  </si>
  <si>
    <t>1处</t>
  </si>
  <si>
    <t>现场检查平台为一级平台</t>
  </si>
  <si>
    <t>1、未按施工图设计施工；
2、工程质量方面未达到预期目标。</t>
  </si>
  <si>
    <t>K8+200-K8+323.27段</t>
  </si>
  <si>
    <t>台阶级别未按施工图设计施工。</t>
  </si>
  <si>
    <t>1、未按施工图设计施工。</t>
  </si>
  <si>
    <t>K9+500-K9+760段</t>
  </si>
  <si>
    <t>1、平台只有一个，未按设计进行施工；
2、存在边坡顶部沙土滑落，平台被沙土覆盖；
3、台阶级别未按施工图设计施工。</t>
  </si>
  <si>
    <t>K9+620-K9+760段</t>
  </si>
  <si>
    <t>新增护面墙长140m</t>
  </si>
  <si>
    <t>K1+305-K18+658段</t>
  </si>
  <si>
    <t>新增C25砼边沟2557m</t>
  </si>
  <si>
    <t>13处</t>
  </si>
  <si>
    <t>1、存在部分边沟已经损坏；
2、边沟施工未能按施工图设计施工，边沟存在大部分进行单侧施工处理，另一侧未进行施工处理；
3、实际施工42处，总长2989m。</t>
  </si>
  <si>
    <t>1、工程质量方面未达到预期目标；
2、未按施工图设计施工。</t>
  </si>
  <si>
    <t>K1+500-K21+191段</t>
  </si>
  <si>
    <t>新增C25砼边沟10151m（拦水带）</t>
  </si>
  <si>
    <t>33处</t>
  </si>
  <si>
    <t>实际施工53处，总长9.4公里</t>
  </si>
  <si>
    <t>K2+101-K20+100段</t>
  </si>
  <si>
    <t>新增M7.5浆砌砖急流槽</t>
  </si>
  <si>
    <t>74处</t>
  </si>
  <si>
    <t>1、存在急流槽设计不合理，急流槽位置位于路面偏高位置，不能达到排水目标；
2、急流槽里面有土或部分被土覆盖，涉及施工边缘处理不当，或工程质量存在相关问题，以及后期养护不利的情况；
3、实际施工24处，存在未按施工图设计要求施工。</t>
  </si>
  <si>
    <t>1、工程设计或施工不合理；
2、工程质量方面未达到预期目标；
3、未按施工图设计施工。</t>
  </si>
  <si>
    <t>K6+505-K9+760段</t>
  </si>
  <si>
    <t>新增C25砼平台排水沟1040m</t>
  </si>
  <si>
    <t>9处</t>
  </si>
  <si>
    <t>实际施工1处，存在未按施工图设计要求施工。</t>
  </si>
  <si>
    <t>1、工程质量方面未达到预期目标；</t>
  </si>
  <si>
    <t>新增M7.5浆砌砖平台急流槽1040m</t>
  </si>
  <si>
    <t>未施工</t>
  </si>
  <si>
    <t>新增热熔型路面标线22031m</t>
  </si>
  <si>
    <t>新旧衔接</t>
  </si>
  <si>
    <t>施工产生的新旧路面接缝及原路面纵、横裂缝采用热沥青灌缝处理</t>
  </si>
  <si>
    <t>未按施工图设计要求对新旧衔接处进行沥青灌封处理。</t>
  </si>
  <si>
    <t>新增弯道路面硬化，新增石墩护栏</t>
  </si>
  <si>
    <t>涉及变更情况，未完善相关变更资料</t>
  </si>
  <si>
    <t>二级指标合计</t>
  </si>
  <si>
    <t>一级指标合计</t>
  </si>
  <si>
    <t>二级指标占本项比</t>
  </si>
  <si>
    <t>一级指标占本项比</t>
  </si>
  <si>
    <t>项目组织</t>
  </si>
  <si>
    <t>绩效目标</t>
  </si>
  <si>
    <t>资金投入</t>
  </si>
  <si>
    <t>资金管理</t>
  </si>
  <si>
    <t>财务管理</t>
  </si>
  <si>
    <t>建设管理</t>
  </si>
  <si>
    <t>产出指标</t>
  </si>
  <si>
    <t>效益指标</t>
  </si>
  <si>
    <t>合计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</si>
</sst>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s>
  <fonts count="63">
    <font>
      <sz val="12"/>
      <name val="宋体"/>
      <family val="0"/>
    </font>
    <font>
      <sz val="11"/>
      <name val="宋体"/>
      <family val="0"/>
    </font>
    <font>
      <b/>
      <sz val="18"/>
      <name val="宋体"/>
      <family val="0"/>
    </font>
    <font>
      <b/>
      <sz val="14"/>
      <name val="宋体"/>
      <family val="0"/>
    </font>
    <font>
      <sz val="9"/>
      <name val="宋体"/>
      <family val="0"/>
    </font>
    <font>
      <b/>
      <sz val="9"/>
      <name val="宋体"/>
      <family val="0"/>
    </font>
    <font>
      <b/>
      <sz val="19"/>
      <color indexed="63"/>
      <name val="宋体"/>
      <family val="0"/>
    </font>
    <font>
      <sz val="9"/>
      <color indexed="63"/>
      <name val="宋体"/>
      <family val="0"/>
    </font>
    <font>
      <b/>
      <sz val="10.5"/>
      <color indexed="8"/>
      <name val="仿宋_GB2312"/>
      <family val="3"/>
    </font>
    <font>
      <b/>
      <sz val="9"/>
      <color indexed="8"/>
      <name val="仿宋_GB2312"/>
      <family val="3"/>
    </font>
    <font>
      <sz val="9"/>
      <color indexed="63"/>
      <name val="仿宋_GB2312"/>
      <family val="3"/>
    </font>
    <font>
      <sz val="9"/>
      <name val="仿宋_GB2312"/>
      <family val="3"/>
    </font>
    <font>
      <b/>
      <sz val="9"/>
      <color indexed="63"/>
      <name val="仿宋_GB2312"/>
      <family val="3"/>
    </font>
    <font>
      <b/>
      <sz val="11"/>
      <color indexed="8"/>
      <name val="宋体"/>
      <family val="0"/>
    </font>
    <font>
      <sz val="11"/>
      <color indexed="8"/>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9"/>
      <name val="宋体"/>
      <family val="0"/>
    </font>
    <font>
      <b/>
      <sz val="15"/>
      <color indexed="54"/>
      <name val="宋体"/>
      <family val="0"/>
    </font>
    <font>
      <b/>
      <sz val="11"/>
      <color indexed="9"/>
      <name val="宋体"/>
      <family val="0"/>
    </font>
    <font>
      <sz val="11"/>
      <color indexed="62"/>
      <name val="宋体"/>
      <family val="0"/>
    </font>
    <font>
      <sz val="11"/>
      <color indexed="19"/>
      <name val="宋体"/>
      <family val="0"/>
    </font>
    <font>
      <sz val="11"/>
      <color indexed="53"/>
      <name val="宋体"/>
      <family val="0"/>
    </font>
    <font>
      <b/>
      <sz val="13"/>
      <color indexed="54"/>
      <name val="宋体"/>
      <family val="0"/>
    </font>
    <font>
      <sz val="11"/>
      <color indexed="10"/>
      <name val="宋体"/>
      <family val="0"/>
    </font>
    <font>
      <b/>
      <sz val="11"/>
      <color indexed="63"/>
      <name val="宋体"/>
      <family val="0"/>
    </font>
    <font>
      <i/>
      <sz val="11"/>
      <color indexed="23"/>
      <name val="宋体"/>
      <family val="0"/>
    </font>
    <font>
      <u val="single"/>
      <sz val="11"/>
      <color indexed="20"/>
      <name val="宋体"/>
      <family val="0"/>
    </font>
    <font>
      <sz val="11"/>
      <color indexed="17"/>
      <name val="宋体"/>
      <family val="0"/>
    </font>
    <font>
      <sz val="10"/>
      <color indexed="8"/>
      <name val="宋体"/>
      <family val="0"/>
    </font>
    <font>
      <sz val="10"/>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8"/>
      <name val="Calibri"/>
      <family val="0"/>
    </font>
    <font>
      <b/>
      <sz val="14"/>
      <name val="Calibri"/>
      <family val="0"/>
    </font>
    <font>
      <b/>
      <sz val="19"/>
      <color rgb="FF333333"/>
      <name val="宋体"/>
      <family val="0"/>
    </font>
    <font>
      <sz val="9"/>
      <color rgb="FF333333"/>
      <name val="宋体"/>
      <family val="0"/>
    </font>
    <font>
      <b/>
      <sz val="10.5"/>
      <color rgb="FF000000"/>
      <name val="仿宋_GB2312"/>
      <family val="3"/>
    </font>
    <font>
      <b/>
      <sz val="9"/>
      <color rgb="FF000000"/>
      <name val="仿宋_GB2312"/>
      <family val="3"/>
    </font>
    <font>
      <sz val="9"/>
      <color rgb="FF333333"/>
      <name val="仿宋_GB2312"/>
      <family val="3"/>
    </font>
    <font>
      <b/>
      <sz val="9"/>
      <color rgb="FF333333"/>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D8D8D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64">
    <xf numFmtId="0" fontId="0" fillId="0" borderId="0" xfId="0" applyAlignment="1">
      <alignment vertical="center"/>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0" fontId="54" fillId="0" borderId="0" xfId="0" applyFont="1" applyFill="1" applyBorder="1" applyAlignment="1">
      <alignment vertical="center" wrapText="1"/>
    </xf>
    <xf numFmtId="0" fontId="54" fillId="0" borderId="0" xfId="0" applyFont="1" applyFill="1" applyBorder="1" applyAlignment="1">
      <alignment horizontal="right" vertical="center"/>
    </xf>
    <xf numFmtId="0" fontId="54" fillId="0" borderId="0" xfId="0" applyFont="1" applyFill="1" applyAlignment="1">
      <alignment horizontal="right" vertical="center"/>
    </xf>
    <xf numFmtId="0" fontId="55" fillId="0" borderId="0" xfId="0" applyFont="1" applyFill="1" applyBorder="1" applyAlignment="1">
      <alignment horizontal="center" vertical="center" wrapText="1"/>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6" fillId="0" borderId="9" xfId="0" applyFont="1" applyFill="1" applyBorder="1" applyAlignment="1">
      <alignment horizontal="center" vertical="center"/>
    </xf>
    <xf numFmtId="0" fontId="56" fillId="0" borderId="9" xfId="0" applyFont="1" applyFill="1" applyBorder="1" applyAlignment="1">
      <alignment horizontal="center" vertical="center" wrapText="1"/>
    </xf>
    <xf numFmtId="176" fontId="56" fillId="0" borderId="9" xfId="0" applyNumberFormat="1" applyFont="1" applyFill="1" applyBorder="1" applyAlignment="1">
      <alignment horizontal="center" vertical="center"/>
    </xf>
    <xf numFmtId="0" fontId="54" fillId="0" borderId="9" xfId="0" applyFont="1" applyFill="1" applyBorder="1" applyAlignment="1">
      <alignment horizontal="center" vertical="center"/>
    </xf>
    <xf numFmtId="0" fontId="54" fillId="0" borderId="9" xfId="0" applyFont="1" applyFill="1" applyBorder="1" applyAlignment="1">
      <alignment horizontal="center" vertical="center" wrapText="1"/>
    </xf>
    <xf numFmtId="176" fontId="54" fillId="0" borderId="9" xfId="0" applyNumberFormat="1" applyFont="1" applyFill="1" applyBorder="1" applyAlignment="1">
      <alignment vertical="center" wrapText="1"/>
    </xf>
    <xf numFmtId="14" fontId="54" fillId="0" borderId="9" xfId="0" applyNumberFormat="1" applyFont="1" applyFill="1" applyBorder="1" applyAlignment="1">
      <alignment horizontal="center" vertical="center"/>
    </xf>
    <xf numFmtId="14" fontId="54" fillId="0" borderId="9" xfId="0" applyNumberFormat="1" applyFont="1" applyFill="1" applyBorder="1" applyAlignment="1">
      <alignment horizontal="left" vertical="center" wrapText="1"/>
    </xf>
    <xf numFmtId="0" fontId="54" fillId="0" borderId="9" xfId="0" applyFont="1" applyFill="1" applyBorder="1" applyAlignment="1">
      <alignment vertical="center" wrapText="1"/>
    </xf>
    <xf numFmtId="177" fontId="54" fillId="0" borderId="9" xfId="0" applyNumberFormat="1" applyFont="1" applyFill="1" applyBorder="1" applyAlignment="1">
      <alignment horizontal="center" vertical="center"/>
    </xf>
    <xf numFmtId="14" fontId="54" fillId="33" borderId="9" xfId="0" applyNumberFormat="1" applyFont="1" applyFill="1" applyBorder="1" applyAlignment="1">
      <alignment horizontal="left" vertical="center"/>
    </xf>
    <xf numFmtId="14" fontId="54" fillId="0" borderId="9" xfId="0" applyNumberFormat="1" applyFont="1" applyFill="1" applyBorder="1" applyAlignment="1">
      <alignment horizontal="right" vertical="center"/>
    </xf>
    <xf numFmtId="176" fontId="54" fillId="0" borderId="9" xfId="0" applyNumberFormat="1" applyFont="1" applyFill="1" applyBorder="1" applyAlignment="1">
      <alignment vertical="center"/>
    </xf>
    <xf numFmtId="176" fontId="54" fillId="33" borderId="9" xfId="0" applyNumberFormat="1" applyFont="1" applyFill="1" applyBorder="1" applyAlignment="1">
      <alignment vertical="center"/>
    </xf>
    <xf numFmtId="14" fontId="54" fillId="0" borderId="9" xfId="0" applyNumberFormat="1" applyFont="1" applyFill="1" applyBorder="1" applyAlignment="1">
      <alignment horizontal="left"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horizontal="center" vertical="center"/>
    </xf>
    <xf numFmtId="0" fontId="57" fillId="0" borderId="0" xfId="0" applyFont="1" applyFill="1" applyAlignment="1">
      <alignment horizontal="center" vertical="center" wrapText="1"/>
    </xf>
    <xf numFmtId="0" fontId="58" fillId="0" borderId="0" xfId="0" applyFont="1" applyFill="1" applyBorder="1" applyAlignment="1">
      <alignment vertical="center" wrapText="1"/>
    </xf>
    <xf numFmtId="0" fontId="58" fillId="0" borderId="0" xfId="0" applyFont="1" applyFill="1" applyBorder="1" applyAlignment="1">
      <alignment horizontal="center" vertical="center" wrapText="1"/>
    </xf>
    <xf numFmtId="0" fontId="59" fillId="34" borderId="9" xfId="0" applyFont="1" applyFill="1" applyBorder="1" applyAlignment="1">
      <alignment horizontal="center" vertical="center"/>
    </xf>
    <xf numFmtId="0" fontId="59" fillId="34" borderId="9" xfId="0" applyFont="1" applyFill="1" applyBorder="1" applyAlignment="1">
      <alignment horizontal="center" vertical="center" wrapText="1"/>
    </xf>
    <xf numFmtId="0" fontId="60" fillId="34"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4" fillId="0" borderId="10" xfId="0" applyFont="1" applyFill="1" applyBorder="1" applyAlignment="1">
      <alignment horizontal="center" vertical="center"/>
    </xf>
    <xf numFmtId="10" fontId="4" fillId="0" borderId="10" xfId="25" applyNumberFormat="1" applyFont="1" applyFill="1" applyBorder="1" applyAlignment="1">
      <alignment horizontal="center" vertical="center"/>
    </xf>
    <xf numFmtId="0" fontId="4" fillId="0" borderId="11" xfId="0" applyFont="1" applyFill="1" applyBorder="1" applyAlignment="1">
      <alignment horizontal="center" vertical="center"/>
    </xf>
    <xf numFmtId="10" fontId="4" fillId="0" borderId="11" xfId="25" applyNumberFormat="1" applyFont="1" applyFill="1" applyBorder="1" applyAlignment="1">
      <alignment horizontal="center" vertical="center"/>
    </xf>
    <xf numFmtId="0" fontId="4" fillId="0" borderId="12" xfId="0" applyFont="1" applyFill="1" applyBorder="1" applyAlignment="1">
      <alignment horizontal="center" vertical="center"/>
    </xf>
    <xf numFmtId="10" fontId="4" fillId="0" borderId="12" xfId="25" applyNumberFormat="1" applyFont="1" applyFill="1" applyBorder="1" applyAlignment="1">
      <alignment horizontal="center" vertical="center"/>
    </xf>
    <xf numFmtId="0" fontId="61"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62" fillId="0" borderId="9" xfId="0" applyFont="1" applyFill="1" applyBorder="1" applyAlignment="1">
      <alignment horizontal="center" vertical="center" wrapText="1"/>
    </xf>
    <xf numFmtId="178" fontId="62" fillId="0" borderId="9" xfId="0" applyNumberFormat="1" applyFont="1" applyFill="1" applyBorder="1" applyAlignment="1">
      <alignment horizontal="center" vertical="center" wrapText="1"/>
    </xf>
    <xf numFmtId="0" fontId="5" fillId="0" borderId="9" xfId="0" applyFont="1" applyFill="1" applyBorder="1" applyAlignment="1">
      <alignment vertical="center"/>
    </xf>
    <xf numFmtId="0" fontId="51" fillId="0" borderId="9" xfId="0" applyFont="1" applyFill="1" applyBorder="1" applyAlignment="1">
      <alignment vertical="center"/>
    </xf>
    <xf numFmtId="0" fontId="51" fillId="0" borderId="9" xfId="0" applyFont="1" applyFill="1" applyBorder="1" applyAlignment="1">
      <alignment horizontal="center" vertical="center"/>
    </xf>
    <xf numFmtId="0" fontId="34" fillId="0" borderId="9" xfId="0" applyFont="1" applyFill="1" applyBorder="1" applyAlignment="1">
      <alignment horizontal="center" vertical="center"/>
    </xf>
    <xf numFmtId="0" fontId="57" fillId="0" borderId="0" xfId="0" applyFont="1" applyFill="1" applyBorder="1" applyAlignment="1">
      <alignment horizontal="center" vertical="center" wrapText="1"/>
    </xf>
    <xf numFmtId="0" fontId="61" fillId="0" borderId="9" xfId="0" applyFont="1" applyFill="1" applyBorder="1" applyAlignment="1">
      <alignment vertical="center" wrapText="1"/>
    </xf>
    <xf numFmtId="0" fontId="61" fillId="0" borderId="10"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11" fillId="0" borderId="9" xfId="0" applyFont="1" applyFill="1" applyBorder="1" applyAlignment="1">
      <alignment vertical="center" wrapText="1"/>
    </xf>
    <xf numFmtId="0" fontId="4" fillId="0" borderId="9" xfId="0" applyFont="1" applyFill="1" applyBorder="1" applyAlignment="1">
      <alignment vertical="center" wrapText="1"/>
    </xf>
    <xf numFmtId="0" fontId="62" fillId="0" borderId="9" xfId="0" applyFont="1" applyFill="1" applyBorder="1" applyAlignment="1">
      <alignment vertical="center" wrapText="1"/>
    </xf>
    <xf numFmtId="0" fontId="4" fillId="0" borderId="0" xfId="0" applyFont="1" applyFill="1" applyBorder="1" applyAlignment="1">
      <alignment horizontal="right" vertical="center"/>
    </xf>
    <xf numFmtId="49" fontId="61" fillId="0" borderId="9" xfId="0" applyNumberFormat="1" applyFont="1" applyFill="1" applyBorder="1" applyAlignment="1">
      <alignment vertical="center" wrapText="1"/>
    </xf>
    <xf numFmtId="0" fontId="4" fillId="0" borderId="9" xfId="0" applyFont="1" applyFill="1" applyBorder="1" applyAlignment="1">
      <alignment vertical="center"/>
    </xf>
    <xf numFmtId="0" fontId="5"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325"/>
          <c:y val="0.035"/>
          <c:w val="0.7635"/>
          <c:h val="0.77475"/>
        </c:manualLayout>
      </c:layout>
      <c:lineChart>
        <c:grouping val="standard"/>
        <c:varyColors val="0"/>
        <c:ser>
          <c:idx val="0"/>
          <c:order val="0"/>
          <c:tx>
            <c:strRef>
              <c:f>'指标分析表'!$J$4</c:f>
              <c:strCache>
                <c:ptCount val="1"/>
                <c:pt idx="0">
                  <c:v>指标分值</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txPr>
              <a:bodyPr vert="horz" rot="0" anchor="ctr"/>
              <a:lstStyle/>
              <a:p>
                <a:pPr algn="ctr">
                  <a:defRPr lang="en-US" cap="none" sz="900" b="0" i="0" u="none" baseline="0">
                    <a:solidFill>
                      <a:srgbClr val="333333"/>
                    </a:solidFill>
                    <a:latin typeface="宋体"/>
                    <a:ea typeface="宋体"/>
                    <a:cs typeface="宋体"/>
                  </a:defRPr>
                </a:pPr>
              </a:p>
            </c:txPr>
            <c:dLblPos val="t"/>
            <c:showLegendKey val="0"/>
            <c:showVal val="1"/>
            <c:showBubbleSize val="0"/>
            <c:showCatName val="0"/>
            <c:showSerName val="0"/>
            <c:showLeaderLines val="1"/>
            <c:showPercent val="0"/>
          </c:dLbls>
          <c:cat>
            <c:strRef>
              <c:f>'指标分析表'!$K$3:$R$3</c:f>
              <c:strCache/>
            </c:strRef>
          </c:cat>
          <c:val>
            <c:numRef>
              <c:f>'指标分析表'!$K$4:$R$4</c:f>
              <c:numCache/>
            </c:numRef>
          </c:val>
          <c:smooth val="0"/>
        </c:ser>
        <c:ser>
          <c:idx val="1"/>
          <c:order val="1"/>
          <c:tx>
            <c:strRef>
              <c:f>'指标分析表'!$J$5</c:f>
              <c:strCache>
                <c:ptCount val="1"/>
                <c:pt idx="0">
                  <c:v>最终得分</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txPr>
              <a:bodyPr vert="horz" rot="0" anchor="ctr"/>
              <a:lstStyle/>
              <a:p>
                <a:pPr algn="ctr">
                  <a:defRPr lang="en-US" cap="none" sz="900" b="0" i="0" u="none" baseline="0">
                    <a:solidFill>
                      <a:srgbClr val="333333"/>
                    </a:solidFill>
                    <a:latin typeface="宋体"/>
                    <a:ea typeface="宋体"/>
                    <a:cs typeface="宋体"/>
                  </a:defRPr>
                </a:pPr>
              </a:p>
            </c:txPr>
            <c:dLblPos val="t"/>
            <c:showLegendKey val="0"/>
            <c:showVal val="1"/>
            <c:showBubbleSize val="0"/>
            <c:showCatName val="0"/>
            <c:showSerName val="0"/>
            <c:showLeaderLines val="1"/>
            <c:showPercent val="0"/>
          </c:dLbls>
          <c:cat>
            <c:strRef>
              <c:f>'指标分析表'!$K$3:$R$3</c:f>
              <c:strCache/>
            </c:strRef>
          </c:cat>
          <c:val>
            <c:numRef>
              <c:f>'指标分析表'!$K$5:$R$5</c:f>
              <c:numCache/>
            </c:numRef>
          </c:val>
          <c:smooth val="0"/>
        </c:ser>
        <c:axId val="63132055"/>
        <c:axId val="31317584"/>
      </c:lineChart>
      <c:catAx>
        <c:axId val="63132055"/>
        <c:scaling>
          <c:orientation val="minMax"/>
        </c:scaling>
        <c:axPos val="b"/>
        <c:delete val="0"/>
        <c:numFmt formatCode="General" sourceLinked="1"/>
        <c:majorTickMark val="out"/>
        <c:minorTickMark val="none"/>
        <c:tickLblPos val="nextTo"/>
        <c:spPr>
          <a:ln w="3175">
            <a:solidFill>
              <a:srgbClr val="C0C0C0"/>
            </a:solidFill>
          </a:ln>
        </c:spPr>
        <c:txPr>
          <a:bodyPr/>
          <a:lstStyle/>
          <a:p>
            <a:pPr>
              <a:defRPr lang="en-US" cap="none" sz="900" b="0" i="0" u="none" baseline="0">
                <a:solidFill>
                  <a:srgbClr val="595959"/>
                </a:solidFill>
                <a:latin typeface="宋体"/>
                <a:ea typeface="宋体"/>
                <a:cs typeface="宋体"/>
              </a:defRPr>
            </a:pPr>
          </a:p>
        </c:txPr>
        <c:crossAx val="31317584"/>
        <c:crosses val="autoZero"/>
        <c:auto val="1"/>
        <c:lblOffset val="100"/>
        <c:tickLblSkip val="8"/>
        <c:noMultiLvlLbl val="0"/>
      </c:catAx>
      <c:valAx>
        <c:axId val="31317584"/>
        <c:scaling>
          <c:orientation val="minMax"/>
        </c:scaling>
        <c:axPos val="l"/>
        <c:title>
          <c:tx>
            <c:rich>
              <a:bodyPr vert="horz" rot="-5400000" anchor="ctr"/>
              <a:lstStyle/>
              <a:p>
                <a:pPr algn="ctr">
                  <a:defRPr/>
                </a:pPr>
                <a:r>
                  <a:rPr lang="en-US" cap="none" sz="1000" b="0" i="0" u="none" baseline="0">
                    <a:solidFill>
                      <a:srgbClr val="333333"/>
                    </a:solidFill>
                    <a:latin typeface="宋体"/>
                    <a:ea typeface="宋体"/>
                    <a:cs typeface="宋体"/>
                  </a:rPr>
                  <a:t>指标分值</a:t>
                </a:r>
              </a:p>
            </c:rich>
          </c:tx>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a:lstStyle/>
          <a:p>
            <a:pPr>
              <a:defRPr lang="en-US" cap="none" sz="900" b="0" i="0" u="none" baseline="0">
                <a:solidFill>
                  <a:srgbClr val="595959"/>
                </a:solidFill>
                <a:latin typeface="宋体"/>
                <a:ea typeface="宋体"/>
                <a:cs typeface="宋体"/>
              </a:defRPr>
            </a:pPr>
          </a:p>
        </c:txPr>
        <c:crossAx val="63132055"/>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宋体"/>
                <a:ea typeface="宋体"/>
                <a:cs typeface="宋体"/>
              </a:defRPr>
            </a:pPr>
          </a:p>
        </c:txPr>
      </c:dTable>
      <c:spPr>
        <a:noFill/>
        <a:ln w="3175">
          <a:noFill/>
        </a:ln>
      </c:spPr>
    </c:plotArea>
    <c:plotVisOnly val="1"/>
    <c:dispBlanksAs val="gap"/>
    <c:showDLblsOverMax val="0"/>
  </c:chart>
  <c:spPr>
    <a:gradFill rotWithShape="1">
      <a:gsLst>
        <a:gs pos="0">
          <a:srgbClr val="000000"/>
        </a:gs>
        <a:gs pos="100000">
          <a:srgbClr val="FFFFFF"/>
        </a:gs>
      </a:gsLst>
      <a:lin ang="5400000" scaled="1"/>
    </a:gradFill>
    <a:ln w="3175">
      <a:solidFill>
        <a:srgbClr val="3366FF"/>
      </a:solidFill>
    </a:ln>
  </c:spPr>
  <c:txPr>
    <a:bodyPr vert="horz" rot="0"/>
    <a:lstStyle/>
    <a:p>
      <a:pPr>
        <a:defRPr lang="en-US" cap="none" sz="1000"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419100</xdr:colOff>
      <xdr:row>8</xdr:row>
      <xdr:rowOff>142875</xdr:rowOff>
    </xdr:from>
    <xdr:to>
      <xdr:col>19</xdr:col>
      <xdr:colOff>466725</xdr:colOff>
      <xdr:row>28</xdr:row>
      <xdr:rowOff>28575</xdr:rowOff>
    </xdr:to>
    <xdr:graphicFrame>
      <xdr:nvGraphicFramePr>
        <xdr:cNvPr id="1" name="Chart 27"/>
        <xdr:cNvGraphicFramePr/>
      </xdr:nvGraphicFramePr>
      <xdr:xfrm>
        <a:off x="6858000" y="2124075"/>
        <a:ext cx="6096000" cy="3067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33"/>
  <sheetViews>
    <sheetView tabSelected="1" view="pageBreakPreview" zoomScaleSheetLayoutView="100" workbookViewId="0" topLeftCell="B25">
      <selection activeCell="I27" sqref="I27"/>
    </sheetView>
  </sheetViews>
  <sheetFormatPr defaultColWidth="8.125" defaultRowHeight="14.25"/>
  <cols>
    <col min="1" max="1" width="7.625" style="24" customWidth="1"/>
    <col min="2" max="2" width="8.125" style="24" customWidth="1"/>
    <col min="3" max="3" width="14.875" style="27" customWidth="1"/>
    <col min="4" max="4" width="8.125" style="27" customWidth="1"/>
    <col min="5" max="5" width="22.375" style="24" customWidth="1"/>
    <col min="6" max="6" width="57.375" style="24" customWidth="1"/>
    <col min="7" max="7" width="11.125" style="27" customWidth="1"/>
    <col min="8" max="8" width="8.75390625" style="24" customWidth="1"/>
    <col min="9" max="9" width="19.375" style="24" customWidth="1"/>
    <col min="10" max="10" width="12.75390625" style="27" customWidth="1"/>
    <col min="11" max="16384" width="8.125" style="24" customWidth="1"/>
  </cols>
  <sheetData>
    <row r="1" spans="1:10" s="24" customFormat="1" ht="43.5" customHeight="1">
      <c r="A1" s="50" t="s">
        <v>0</v>
      </c>
      <c r="B1" s="50"/>
      <c r="C1" s="50"/>
      <c r="D1" s="50"/>
      <c r="E1" s="50"/>
      <c r="F1" s="50"/>
      <c r="G1" s="50"/>
      <c r="H1" s="50"/>
      <c r="I1" s="50"/>
      <c r="J1" s="50"/>
    </row>
    <row r="2" spans="1:10" s="24" customFormat="1" ht="7.5" customHeight="1">
      <c r="A2" s="29"/>
      <c r="B2" s="29"/>
      <c r="C2" s="30"/>
      <c r="D2" s="30"/>
      <c r="E2" s="29"/>
      <c r="F2" s="29"/>
      <c r="G2" s="30"/>
      <c r="H2" s="29"/>
      <c r="I2" s="29"/>
      <c r="J2" s="27"/>
    </row>
    <row r="3" spans="1:10" s="25" customFormat="1" ht="24.75" customHeight="1">
      <c r="A3" s="31" t="s">
        <v>1</v>
      </c>
      <c r="B3" s="31" t="s">
        <v>2</v>
      </c>
      <c r="C3" s="32" t="s">
        <v>3</v>
      </c>
      <c r="D3" s="32" t="s">
        <v>4</v>
      </c>
      <c r="E3" s="31" t="s">
        <v>5</v>
      </c>
      <c r="F3" s="32" t="s">
        <v>6</v>
      </c>
      <c r="G3" s="32" t="s">
        <v>7</v>
      </c>
      <c r="H3" s="32" t="s">
        <v>8</v>
      </c>
      <c r="I3" s="31" t="s">
        <v>9</v>
      </c>
      <c r="J3" s="31" t="s">
        <v>10</v>
      </c>
    </row>
    <row r="4" spans="1:10" s="24" customFormat="1" ht="60" customHeight="1">
      <c r="A4" s="34" t="s">
        <v>11</v>
      </c>
      <c r="B4" s="34" t="s">
        <v>12</v>
      </c>
      <c r="C4" s="34" t="s">
        <v>13</v>
      </c>
      <c r="D4" s="34">
        <v>5</v>
      </c>
      <c r="E4" s="51" t="s">
        <v>14</v>
      </c>
      <c r="F4" s="51" t="s">
        <v>15</v>
      </c>
      <c r="G4" s="34" t="s">
        <v>16</v>
      </c>
      <c r="H4" s="34">
        <v>5</v>
      </c>
      <c r="I4" s="51"/>
      <c r="J4" s="43"/>
    </row>
    <row r="5" spans="1:10" s="24" customFormat="1" ht="27" customHeight="1">
      <c r="A5" s="34"/>
      <c r="B5" s="34"/>
      <c r="C5" s="34" t="s">
        <v>17</v>
      </c>
      <c r="D5" s="34">
        <v>2</v>
      </c>
      <c r="E5" s="51" t="s">
        <v>18</v>
      </c>
      <c r="F5" s="51" t="s">
        <v>19</v>
      </c>
      <c r="G5" s="34" t="s">
        <v>16</v>
      </c>
      <c r="H5" s="34">
        <v>2</v>
      </c>
      <c r="I5" s="51"/>
      <c r="J5" s="43"/>
    </row>
    <row r="6" spans="1:10" s="24" customFormat="1" ht="48.75" customHeight="1">
      <c r="A6" s="34"/>
      <c r="B6" s="34"/>
      <c r="C6" s="34" t="s">
        <v>20</v>
      </c>
      <c r="D6" s="34">
        <v>2</v>
      </c>
      <c r="E6" s="51" t="s">
        <v>21</v>
      </c>
      <c r="F6" s="51" t="s">
        <v>22</v>
      </c>
      <c r="G6" s="34" t="s">
        <v>16</v>
      </c>
      <c r="H6" s="34">
        <v>2</v>
      </c>
      <c r="I6" s="51"/>
      <c r="J6" s="43"/>
    </row>
    <row r="7" spans="1:10" s="24" customFormat="1" ht="30" customHeight="1">
      <c r="A7" s="34"/>
      <c r="B7" s="34"/>
      <c r="C7" s="34" t="s">
        <v>23</v>
      </c>
      <c r="D7" s="34">
        <v>1</v>
      </c>
      <c r="E7" s="51" t="s">
        <v>24</v>
      </c>
      <c r="F7" s="51" t="s">
        <v>25</v>
      </c>
      <c r="G7" s="34" t="s">
        <v>16</v>
      </c>
      <c r="H7" s="34">
        <v>1</v>
      </c>
      <c r="I7" s="51"/>
      <c r="J7" s="43"/>
    </row>
    <row r="8" spans="1:10" s="24" customFormat="1" ht="52.5" customHeight="1">
      <c r="A8" s="34"/>
      <c r="B8" s="52" t="s">
        <v>26</v>
      </c>
      <c r="C8" s="34" t="s">
        <v>27</v>
      </c>
      <c r="D8" s="34">
        <v>4</v>
      </c>
      <c r="E8" s="51" t="s">
        <v>28</v>
      </c>
      <c r="F8" s="51" t="s">
        <v>29</v>
      </c>
      <c r="G8" s="34" t="s">
        <v>16</v>
      </c>
      <c r="H8" s="34">
        <v>3</v>
      </c>
      <c r="I8" s="51" t="s">
        <v>30</v>
      </c>
      <c r="J8" s="43"/>
    </row>
    <row r="9" spans="1:10" s="24" customFormat="1" ht="45">
      <c r="A9" s="34"/>
      <c r="B9" s="53"/>
      <c r="C9" s="34" t="s">
        <v>31</v>
      </c>
      <c r="D9" s="34">
        <v>2</v>
      </c>
      <c r="E9" s="51" t="s">
        <v>32</v>
      </c>
      <c r="F9" s="51" t="s">
        <v>33</v>
      </c>
      <c r="G9" s="34" t="s">
        <v>16</v>
      </c>
      <c r="H9" s="34">
        <v>2</v>
      </c>
      <c r="I9" s="51"/>
      <c r="J9" s="43"/>
    </row>
    <row r="10" spans="1:10" s="24" customFormat="1" ht="56.25">
      <c r="A10" s="34"/>
      <c r="B10" s="34" t="s">
        <v>34</v>
      </c>
      <c r="C10" s="34" t="s">
        <v>35</v>
      </c>
      <c r="D10" s="34">
        <v>2</v>
      </c>
      <c r="E10" s="51" t="s">
        <v>36</v>
      </c>
      <c r="F10" s="51" t="s">
        <v>37</v>
      </c>
      <c r="G10" s="34" t="s">
        <v>16</v>
      </c>
      <c r="H10" s="34">
        <v>2</v>
      </c>
      <c r="I10" s="51"/>
      <c r="J10" s="43"/>
    </row>
    <row r="11" spans="1:10" s="24" customFormat="1" ht="56.25">
      <c r="A11" s="34"/>
      <c r="B11" s="34"/>
      <c r="C11" s="34" t="s">
        <v>38</v>
      </c>
      <c r="D11" s="34">
        <v>2</v>
      </c>
      <c r="E11" s="51" t="s">
        <v>39</v>
      </c>
      <c r="F11" s="51" t="s">
        <v>40</v>
      </c>
      <c r="G11" s="34" t="s">
        <v>16</v>
      </c>
      <c r="H11" s="34">
        <v>2</v>
      </c>
      <c r="I11" s="51"/>
      <c r="J11" s="43"/>
    </row>
    <row r="12" spans="1:10" s="24" customFormat="1" ht="36.75" customHeight="1">
      <c r="A12" s="54" t="s">
        <v>41</v>
      </c>
      <c r="B12" s="34" t="s">
        <v>42</v>
      </c>
      <c r="C12" s="34" t="s">
        <v>43</v>
      </c>
      <c r="D12" s="34">
        <v>2</v>
      </c>
      <c r="E12" s="51" t="s">
        <v>44</v>
      </c>
      <c r="F12" s="51" t="s">
        <v>45</v>
      </c>
      <c r="G12" s="34" t="s">
        <v>46</v>
      </c>
      <c r="H12" s="34">
        <v>2</v>
      </c>
      <c r="I12" s="61"/>
      <c r="J12" s="43"/>
    </row>
    <row r="13" spans="1:10" s="24" customFormat="1" ht="33.75">
      <c r="A13" s="55"/>
      <c r="B13" s="34"/>
      <c r="C13" s="34" t="s">
        <v>47</v>
      </c>
      <c r="D13" s="34">
        <v>3</v>
      </c>
      <c r="E13" s="51" t="s">
        <v>48</v>
      </c>
      <c r="F13" s="51" t="s">
        <v>49</v>
      </c>
      <c r="G13" s="34" t="s">
        <v>46</v>
      </c>
      <c r="H13" s="34">
        <v>3</v>
      </c>
      <c r="I13" s="51"/>
      <c r="J13" s="43"/>
    </row>
    <row r="14" spans="1:10" s="24" customFormat="1" ht="56.25">
      <c r="A14" s="55"/>
      <c r="B14" s="55" t="s">
        <v>50</v>
      </c>
      <c r="C14" s="34" t="s">
        <v>51</v>
      </c>
      <c r="D14" s="34">
        <v>4</v>
      </c>
      <c r="E14" s="51" t="s">
        <v>52</v>
      </c>
      <c r="F14" s="51" t="s">
        <v>53</v>
      </c>
      <c r="G14" s="34" t="s">
        <v>16</v>
      </c>
      <c r="H14" s="42">
        <v>2</v>
      </c>
      <c r="I14" s="51" t="s">
        <v>54</v>
      </c>
      <c r="J14" s="43"/>
    </row>
    <row r="15" spans="1:10" s="24" customFormat="1" ht="49.5" customHeight="1">
      <c r="A15" s="55"/>
      <c r="B15" s="55"/>
      <c r="C15" s="34" t="s">
        <v>55</v>
      </c>
      <c r="D15" s="34">
        <v>4</v>
      </c>
      <c r="E15" s="51" t="s">
        <v>56</v>
      </c>
      <c r="F15" s="51" t="s">
        <v>57</v>
      </c>
      <c r="G15" s="34" t="s">
        <v>16</v>
      </c>
      <c r="H15" s="34">
        <v>2</v>
      </c>
      <c r="I15" s="51" t="s">
        <v>58</v>
      </c>
      <c r="J15" s="43"/>
    </row>
    <row r="16" spans="1:10" s="24" customFormat="1" ht="30.75" customHeight="1">
      <c r="A16" s="55"/>
      <c r="B16" s="56"/>
      <c r="C16" s="34" t="s">
        <v>59</v>
      </c>
      <c r="D16" s="34">
        <v>2</v>
      </c>
      <c r="E16" s="51" t="s">
        <v>60</v>
      </c>
      <c r="F16" s="51" t="s">
        <v>61</v>
      </c>
      <c r="G16" s="34" t="s">
        <v>46</v>
      </c>
      <c r="H16" s="34">
        <v>2</v>
      </c>
      <c r="I16" s="51"/>
      <c r="J16" s="43"/>
    </row>
    <row r="17" spans="1:10" s="24" customFormat="1" ht="27" customHeight="1">
      <c r="A17" s="55"/>
      <c r="B17" s="34" t="s">
        <v>62</v>
      </c>
      <c r="C17" s="34" t="s">
        <v>63</v>
      </c>
      <c r="D17" s="34">
        <v>2</v>
      </c>
      <c r="E17" s="51" t="s">
        <v>64</v>
      </c>
      <c r="F17" s="51" t="s">
        <v>65</v>
      </c>
      <c r="G17" s="34" t="s">
        <v>16</v>
      </c>
      <c r="H17" s="34">
        <v>1</v>
      </c>
      <c r="I17" s="51" t="s">
        <v>66</v>
      </c>
      <c r="J17" s="43"/>
    </row>
    <row r="18" spans="1:10" s="24" customFormat="1" ht="45">
      <c r="A18" s="55"/>
      <c r="B18" s="34"/>
      <c r="C18" s="34" t="s">
        <v>67</v>
      </c>
      <c r="D18" s="34">
        <v>2</v>
      </c>
      <c r="E18" s="51" t="s">
        <v>68</v>
      </c>
      <c r="F18" s="51" t="s">
        <v>69</v>
      </c>
      <c r="G18" s="34" t="s">
        <v>16</v>
      </c>
      <c r="H18" s="34">
        <v>1</v>
      </c>
      <c r="I18" s="51" t="s">
        <v>70</v>
      </c>
      <c r="J18" s="43"/>
    </row>
    <row r="19" spans="1:10" s="24" customFormat="1" ht="24.75" customHeight="1">
      <c r="A19" s="55"/>
      <c r="B19" s="34"/>
      <c r="C19" s="34" t="s">
        <v>71</v>
      </c>
      <c r="D19" s="34">
        <v>2</v>
      </c>
      <c r="E19" s="51" t="s">
        <v>72</v>
      </c>
      <c r="F19" s="51" t="s">
        <v>73</v>
      </c>
      <c r="G19" s="34" t="s">
        <v>16</v>
      </c>
      <c r="H19" s="34">
        <v>2</v>
      </c>
      <c r="I19" s="51"/>
      <c r="J19" s="43"/>
    </row>
    <row r="20" spans="1:10" s="24" customFormat="1" ht="42" customHeight="1">
      <c r="A20" s="55"/>
      <c r="B20" s="34"/>
      <c r="C20" s="34" t="s">
        <v>74</v>
      </c>
      <c r="D20" s="34">
        <v>3</v>
      </c>
      <c r="E20" s="51" t="s">
        <v>75</v>
      </c>
      <c r="F20" s="51" t="s">
        <v>76</v>
      </c>
      <c r="G20" s="34" t="s">
        <v>16</v>
      </c>
      <c r="H20" s="34">
        <v>2</v>
      </c>
      <c r="I20" s="51" t="s">
        <v>77</v>
      </c>
      <c r="J20" s="43"/>
    </row>
    <row r="21" spans="1:10" s="24" customFormat="1" ht="30" customHeight="1">
      <c r="A21" s="55"/>
      <c r="B21" s="34"/>
      <c r="C21" s="34" t="s">
        <v>78</v>
      </c>
      <c r="D21" s="34">
        <v>1</v>
      </c>
      <c r="E21" s="51" t="s">
        <v>79</v>
      </c>
      <c r="F21" s="51" t="s">
        <v>80</v>
      </c>
      <c r="G21" s="34" t="s">
        <v>16</v>
      </c>
      <c r="H21" s="34">
        <v>1</v>
      </c>
      <c r="I21" s="51"/>
      <c r="J21" s="43"/>
    </row>
    <row r="22" spans="1:10" s="24" customFormat="1" ht="27" customHeight="1">
      <c r="A22" s="56"/>
      <c r="B22" s="34"/>
      <c r="C22" s="34" t="s">
        <v>81</v>
      </c>
      <c r="D22" s="34">
        <v>5</v>
      </c>
      <c r="E22" s="51" t="s">
        <v>82</v>
      </c>
      <c r="F22" s="51" t="s">
        <v>83</v>
      </c>
      <c r="G22" s="34" t="s">
        <v>16</v>
      </c>
      <c r="H22" s="34">
        <v>1</v>
      </c>
      <c r="I22" s="51" t="s">
        <v>84</v>
      </c>
      <c r="J22" s="43"/>
    </row>
    <row r="23" spans="1:10" s="24" customFormat="1" ht="54.75" customHeight="1">
      <c r="A23" s="34" t="s">
        <v>85</v>
      </c>
      <c r="B23" s="34" t="s">
        <v>86</v>
      </c>
      <c r="C23" s="42" t="s">
        <v>87</v>
      </c>
      <c r="D23" s="34">
        <v>8</v>
      </c>
      <c r="E23" s="57" t="s">
        <v>88</v>
      </c>
      <c r="F23" s="51" t="s">
        <v>89</v>
      </c>
      <c r="G23" s="34" t="s">
        <v>90</v>
      </c>
      <c r="H23" s="34">
        <v>6.66</v>
      </c>
      <c r="I23" s="61" t="s">
        <v>91</v>
      </c>
      <c r="J23" s="43"/>
    </row>
    <row r="24" spans="1:10" s="24" customFormat="1" ht="39" customHeight="1">
      <c r="A24" s="34"/>
      <c r="B24" s="34"/>
      <c r="C24" s="42" t="s">
        <v>92</v>
      </c>
      <c r="D24" s="34">
        <v>8</v>
      </c>
      <c r="E24" s="57" t="s">
        <v>93</v>
      </c>
      <c r="F24" s="51" t="s">
        <v>94</v>
      </c>
      <c r="G24" s="34" t="s">
        <v>46</v>
      </c>
      <c r="H24" s="34">
        <v>6.66</v>
      </c>
      <c r="I24" s="61" t="s">
        <v>91</v>
      </c>
      <c r="J24" s="43"/>
    </row>
    <row r="25" spans="1:10" s="24" customFormat="1" ht="171" customHeight="1">
      <c r="A25" s="34"/>
      <c r="B25" s="34"/>
      <c r="C25" s="42" t="s">
        <v>95</v>
      </c>
      <c r="D25" s="34">
        <v>15</v>
      </c>
      <c r="E25" s="57" t="s">
        <v>96</v>
      </c>
      <c r="F25" s="57" t="s">
        <v>97</v>
      </c>
      <c r="G25" s="34" t="s">
        <v>98</v>
      </c>
      <c r="H25" s="34">
        <v>7.5</v>
      </c>
      <c r="I25" s="51" t="s">
        <v>99</v>
      </c>
      <c r="J25" s="43"/>
    </row>
    <row r="26" spans="1:10" s="24" customFormat="1" ht="67.5">
      <c r="A26" s="34"/>
      <c r="B26" s="34"/>
      <c r="C26" s="43" t="s">
        <v>100</v>
      </c>
      <c r="D26" s="43">
        <v>4</v>
      </c>
      <c r="E26" s="58" t="s">
        <v>101</v>
      </c>
      <c r="F26" s="57" t="s">
        <v>102</v>
      </c>
      <c r="G26" s="34" t="s">
        <v>16</v>
      </c>
      <c r="H26" s="43">
        <v>1</v>
      </c>
      <c r="I26" s="58" t="s">
        <v>103</v>
      </c>
      <c r="J26" s="62"/>
    </row>
    <row r="27" spans="1:10" s="24" customFormat="1" ht="48" customHeight="1">
      <c r="A27" s="34"/>
      <c r="B27" s="34" t="s">
        <v>104</v>
      </c>
      <c r="C27" s="34" t="s">
        <v>105</v>
      </c>
      <c r="D27" s="34">
        <v>2</v>
      </c>
      <c r="E27" s="57" t="s">
        <v>106</v>
      </c>
      <c r="F27" s="51" t="s">
        <v>107</v>
      </c>
      <c r="G27" s="34" t="s">
        <v>108</v>
      </c>
      <c r="H27" s="34">
        <v>2</v>
      </c>
      <c r="I27" s="51"/>
      <c r="J27" s="43"/>
    </row>
    <row r="28" spans="1:10" s="25" customFormat="1" ht="51" customHeight="1">
      <c r="A28" s="34"/>
      <c r="B28" s="34"/>
      <c r="C28" s="34" t="s">
        <v>109</v>
      </c>
      <c r="D28" s="34">
        <v>4</v>
      </c>
      <c r="E28" s="57" t="s">
        <v>110</v>
      </c>
      <c r="F28" s="51" t="s">
        <v>111</v>
      </c>
      <c r="G28" s="34" t="s">
        <v>108</v>
      </c>
      <c r="H28" s="34">
        <v>4</v>
      </c>
      <c r="I28" s="51"/>
      <c r="J28" s="43"/>
    </row>
    <row r="29" spans="1:10" s="24" customFormat="1" ht="51.75" customHeight="1">
      <c r="A29" s="34"/>
      <c r="B29" s="34"/>
      <c r="C29" s="34" t="s">
        <v>112</v>
      </c>
      <c r="D29" s="34">
        <v>4</v>
      </c>
      <c r="E29" s="57" t="s">
        <v>113</v>
      </c>
      <c r="F29" s="51" t="s">
        <v>114</v>
      </c>
      <c r="G29" s="34" t="s">
        <v>108</v>
      </c>
      <c r="H29" s="34">
        <v>4</v>
      </c>
      <c r="I29" s="51"/>
      <c r="J29" s="43"/>
    </row>
    <row r="30" spans="1:10" s="24" customFormat="1" ht="126.75" customHeight="1">
      <c r="A30" s="34"/>
      <c r="B30" s="34"/>
      <c r="C30" s="34" t="s">
        <v>115</v>
      </c>
      <c r="D30" s="34">
        <v>5</v>
      </c>
      <c r="E30" s="51" t="s">
        <v>116</v>
      </c>
      <c r="F30" s="51" t="s">
        <v>117</v>
      </c>
      <c r="G30" s="34" t="s">
        <v>118</v>
      </c>
      <c r="H30" s="34">
        <v>3</v>
      </c>
      <c r="I30" s="51" t="s">
        <v>119</v>
      </c>
      <c r="J30" s="43"/>
    </row>
    <row r="31" spans="1:10" s="26" customFormat="1" ht="27" customHeight="1">
      <c r="A31" s="44" t="s">
        <v>120</v>
      </c>
      <c r="B31" s="44"/>
      <c r="C31" s="44"/>
      <c r="D31" s="44">
        <f>SUM(D4:D30)</f>
        <v>100</v>
      </c>
      <c r="E31" s="59"/>
      <c r="F31" s="59"/>
      <c r="G31" s="44"/>
      <c r="H31" s="45">
        <f>SUM(H4:H30)</f>
        <v>72.82</v>
      </c>
      <c r="I31" s="59"/>
      <c r="J31" s="63"/>
    </row>
    <row r="32" spans="1:10" s="24" customFormat="1" ht="24.75" customHeight="1">
      <c r="A32" s="60" t="s">
        <v>121</v>
      </c>
      <c r="B32" s="24" t="s">
        <v>122</v>
      </c>
      <c r="C32" s="27"/>
      <c r="D32" s="27"/>
      <c r="G32" s="27"/>
      <c r="J32" s="27"/>
    </row>
    <row r="33" spans="2:10" s="24" customFormat="1" ht="11.25">
      <c r="B33" s="24" t="s">
        <v>123</v>
      </c>
      <c r="C33" s="27"/>
      <c r="D33" s="27"/>
      <c r="G33" s="27"/>
      <c r="J33" s="27"/>
    </row>
  </sheetData>
  <sheetProtection/>
  <mergeCells count="13">
    <mergeCell ref="A1:J1"/>
    <mergeCell ref="A31:C31"/>
    <mergeCell ref="A4:A11"/>
    <mergeCell ref="A12:A22"/>
    <mergeCell ref="A23:A30"/>
    <mergeCell ref="B4:B7"/>
    <mergeCell ref="B8:B9"/>
    <mergeCell ref="B10:B11"/>
    <mergeCell ref="B12:B13"/>
    <mergeCell ref="B14:B16"/>
    <mergeCell ref="B17:B22"/>
    <mergeCell ref="B23:B26"/>
    <mergeCell ref="B27:B30"/>
  </mergeCells>
  <printOptions/>
  <pageMargins left="0.3541666666666667" right="0.2361111111111111" top="1" bottom="1" header="0.5118055555555555" footer="0.5118055555555555"/>
  <pageSetup orientation="landscape" paperSize="9" scale="71"/>
  <rowBreaks count="1" manualBreakCount="1">
    <brk id="24" max="255" man="1"/>
  </rowBreaks>
</worksheet>
</file>

<file path=xl/worksheets/sheet2.xml><?xml version="1.0" encoding="utf-8"?>
<worksheet xmlns="http://schemas.openxmlformats.org/spreadsheetml/2006/main" xmlns:r="http://schemas.openxmlformats.org/officeDocument/2006/relationships">
  <dimension ref="A1:F16"/>
  <sheetViews>
    <sheetView view="pageBreakPreview" zoomScaleSheetLayoutView="100" workbookViewId="0" topLeftCell="A4">
      <selection activeCell="F9" sqref="F9"/>
    </sheetView>
  </sheetViews>
  <sheetFormatPr defaultColWidth="9.00390625" defaultRowHeight="14.25"/>
  <cols>
    <col min="1" max="1" width="6.625" style="1" customWidth="1"/>
    <col min="2" max="2" width="18.50390625" style="3" customWidth="1"/>
    <col min="3" max="3" width="49.25390625" style="1" customWidth="1"/>
    <col min="4" max="4" width="9.125" style="4" customWidth="1"/>
    <col min="5" max="5" width="50.25390625" style="5" customWidth="1"/>
    <col min="6" max="6" width="24.125" style="3" customWidth="1"/>
    <col min="7" max="251" width="9.00390625" style="1" customWidth="1"/>
  </cols>
  <sheetData>
    <row r="1" spans="1:6" s="1" customFormat="1" ht="13.5">
      <c r="A1" s="6" t="s">
        <v>124</v>
      </c>
      <c r="B1" s="6"/>
      <c r="C1" s="7"/>
      <c r="D1" s="7"/>
      <c r="E1" s="8"/>
      <c r="F1" s="6"/>
    </row>
    <row r="2" spans="1:6" s="1" customFormat="1" ht="36" customHeight="1">
      <c r="A2" s="7"/>
      <c r="B2" s="6"/>
      <c r="C2" s="7"/>
      <c r="D2" s="7"/>
      <c r="E2" s="8"/>
      <c r="F2" s="6"/>
    </row>
    <row r="3" spans="1:6" s="2" customFormat="1" ht="39" customHeight="1">
      <c r="A3" s="9" t="s">
        <v>125</v>
      </c>
      <c r="B3" s="10" t="s">
        <v>126</v>
      </c>
      <c r="C3" s="11" t="s">
        <v>127</v>
      </c>
      <c r="D3" s="9" t="s">
        <v>128</v>
      </c>
      <c r="E3" s="9" t="s">
        <v>129</v>
      </c>
      <c r="F3" s="10" t="s">
        <v>10</v>
      </c>
    </row>
    <row r="4" spans="1:6" s="1" customFormat="1" ht="40.5">
      <c r="A4" s="12">
        <v>1</v>
      </c>
      <c r="B4" s="13" t="s">
        <v>130</v>
      </c>
      <c r="C4" s="14" t="s">
        <v>131</v>
      </c>
      <c r="D4" s="15" t="s">
        <v>132</v>
      </c>
      <c r="E4" s="16" t="s">
        <v>133</v>
      </c>
      <c r="F4" s="17" t="s">
        <v>134</v>
      </c>
    </row>
    <row r="5" spans="1:6" s="1" customFormat="1" ht="40.5">
      <c r="A5" s="12">
        <v>2</v>
      </c>
      <c r="B5" s="13" t="s">
        <v>135</v>
      </c>
      <c r="C5" s="14" t="s">
        <v>136</v>
      </c>
      <c r="D5" s="18" t="s">
        <v>137</v>
      </c>
      <c r="E5" s="16" t="s">
        <v>138</v>
      </c>
      <c r="F5" s="17" t="s">
        <v>139</v>
      </c>
    </row>
    <row r="6" spans="1:6" s="1" customFormat="1" ht="27">
      <c r="A6" s="12">
        <v>3</v>
      </c>
      <c r="B6" s="13" t="s">
        <v>140</v>
      </c>
      <c r="C6" s="14" t="s">
        <v>136</v>
      </c>
      <c r="D6" s="18" t="s">
        <v>137</v>
      </c>
      <c r="E6" s="1" t="s">
        <v>141</v>
      </c>
      <c r="F6" s="17" t="s">
        <v>142</v>
      </c>
    </row>
    <row r="7" spans="1:6" s="1" customFormat="1" ht="40.5">
      <c r="A7" s="12">
        <v>4</v>
      </c>
      <c r="B7" s="13" t="s">
        <v>143</v>
      </c>
      <c r="C7" s="14" t="s">
        <v>136</v>
      </c>
      <c r="D7" s="18" t="s">
        <v>137</v>
      </c>
      <c r="E7" s="16" t="s">
        <v>144</v>
      </c>
      <c r="F7" s="17" t="s">
        <v>139</v>
      </c>
    </row>
    <row r="8" spans="1:6" s="1" customFormat="1" ht="13.5">
      <c r="A8" s="12">
        <v>5</v>
      </c>
      <c r="B8" s="13" t="s">
        <v>145</v>
      </c>
      <c r="C8" s="14" t="s">
        <v>146</v>
      </c>
      <c r="D8" s="18"/>
      <c r="E8" s="16"/>
      <c r="F8" s="17"/>
    </row>
    <row r="9" spans="1:6" s="1" customFormat="1" ht="54">
      <c r="A9" s="12">
        <v>6</v>
      </c>
      <c r="B9" s="13" t="s">
        <v>147</v>
      </c>
      <c r="C9" s="21" t="s">
        <v>148</v>
      </c>
      <c r="D9" s="18" t="s">
        <v>149</v>
      </c>
      <c r="E9" s="16" t="s">
        <v>150</v>
      </c>
      <c r="F9" s="17" t="s">
        <v>151</v>
      </c>
    </row>
    <row r="10" spans="1:6" s="1" customFormat="1" ht="13.5">
      <c r="A10" s="12">
        <v>7</v>
      </c>
      <c r="B10" s="13" t="s">
        <v>152</v>
      </c>
      <c r="C10" s="21" t="s">
        <v>153</v>
      </c>
      <c r="D10" s="18" t="s">
        <v>154</v>
      </c>
      <c r="E10" s="23" t="s">
        <v>155</v>
      </c>
      <c r="F10" s="17"/>
    </row>
    <row r="11" spans="1:6" s="1" customFormat="1" ht="67.5">
      <c r="A11" s="12">
        <v>8</v>
      </c>
      <c r="B11" s="13" t="s">
        <v>156</v>
      </c>
      <c r="C11" s="21" t="s">
        <v>157</v>
      </c>
      <c r="D11" s="18" t="s">
        <v>158</v>
      </c>
      <c r="E11" s="16" t="s">
        <v>159</v>
      </c>
      <c r="F11" s="17" t="s">
        <v>160</v>
      </c>
    </row>
    <row r="12" spans="1:6" s="1" customFormat="1" ht="27">
      <c r="A12" s="12">
        <v>9</v>
      </c>
      <c r="B12" s="13" t="s">
        <v>161</v>
      </c>
      <c r="C12" s="21" t="s">
        <v>162</v>
      </c>
      <c r="D12" s="18" t="s">
        <v>163</v>
      </c>
      <c r="E12" s="16" t="s">
        <v>164</v>
      </c>
      <c r="F12" s="17" t="s">
        <v>165</v>
      </c>
    </row>
    <row r="13" spans="1:6" s="1" customFormat="1" ht="13.5">
      <c r="A13" s="12">
        <v>10</v>
      </c>
      <c r="B13" s="13" t="s">
        <v>161</v>
      </c>
      <c r="C13" s="21" t="s">
        <v>166</v>
      </c>
      <c r="D13" s="18" t="s">
        <v>163</v>
      </c>
      <c r="E13" s="23" t="s">
        <v>167</v>
      </c>
      <c r="F13" s="17" t="s">
        <v>142</v>
      </c>
    </row>
    <row r="14" spans="1:6" s="1" customFormat="1" ht="13.5">
      <c r="A14" s="12">
        <v>11</v>
      </c>
      <c r="B14" s="13" t="s">
        <v>130</v>
      </c>
      <c r="C14" s="21" t="s">
        <v>168</v>
      </c>
      <c r="D14" s="18"/>
      <c r="E14" s="20"/>
      <c r="F14" s="17"/>
    </row>
    <row r="15" spans="1:6" s="1" customFormat="1" ht="40.5">
      <c r="A15" s="12">
        <v>12</v>
      </c>
      <c r="B15" s="13" t="s">
        <v>169</v>
      </c>
      <c r="C15" s="14" t="s">
        <v>170</v>
      </c>
      <c r="D15" s="18"/>
      <c r="E15" s="23" t="s">
        <v>171</v>
      </c>
      <c r="F15" s="17" t="s">
        <v>151</v>
      </c>
    </row>
    <row r="16" spans="1:6" s="1" customFormat="1" ht="13.5">
      <c r="A16" s="12">
        <v>13</v>
      </c>
      <c r="B16" s="13"/>
      <c r="C16" s="14" t="s">
        <v>172</v>
      </c>
      <c r="D16" s="18"/>
      <c r="E16" s="23" t="s">
        <v>173</v>
      </c>
      <c r="F16" s="17" t="s">
        <v>142</v>
      </c>
    </row>
  </sheetData>
  <sheetProtection/>
  <mergeCells count="1">
    <mergeCell ref="A1:F2"/>
  </mergeCells>
  <printOptions horizontalCentered="1"/>
  <pageMargins left="0.66875" right="0.5118055555555555" top="0.5902777777777778" bottom="0.39305555555555555" header="0.5118055555555555" footer="0.07847222222222222"/>
  <pageSetup horizontalDpi="600" verticalDpi="600" orientation="landscape" paperSize="9" scale="73"/>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S31"/>
  <sheetViews>
    <sheetView zoomScaleSheetLayoutView="100" workbookViewId="0" topLeftCell="A1">
      <selection activeCell="E23" sqref="E23:E30"/>
    </sheetView>
  </sheetViews>
  <sheetFormatPr defaultColWidth="8.125" defaultRowHeight="14.25"/>
  <cols>
    <col min="1" max="1" width="7.625" style="24" customWidth="1"/>
    <col min="2" max="2" width="8.125" style="24" customWidth="1"/>
    <col min="3" max="3" width="14.875" style="27" customWidth="1"/>
    <col min="4" max="4" width="8.75390625" style="24" customWidth="1"/>
    <col min="5" max="6" width="8.125" style="24" customWidth="1"/>
    <col min="7" max="8" width="9.375" style="24" customWidth="1"/>
    <col min="9" max="9" width="0.74609375" style="24" customWidth="1"/>
    <col min="10" max="12" width="9.375" style="24" customWidth="1"/>
    <col min="13" max="15" width="8.125" style="24" customWidth="1"/>
    <col min="16" max="18" width="9.375" style="24" customWidth="1"/>
    <col min="19" max="252" width="8.125" style="24" customWidth="1"/>
  </cols>
  <sheetData>
    <row r="1" spans="1:8" s="24" customFormat="1" ht="54" customHeight="1">
      <c r="A1" s="28" t="s">
        <v>0</v>
      </c>
      <c r="B1" s="28"/>
      <c r="C1" s="28"/>
      <c r="D1" s="28"/>
      <c r="E1" s="28"/>
      <c r="F1" s="28"/>
      <c r="G1" s="28"/>
      <c r="H1" s="28"/>
    </row>
    <row r="2" spans="1:4" s="24" customFormat="1" ht="7.5" customHeight="1">
      <c r="A2" s="29"/>
      <c r="B2" s="29"/>
      <c r="C2" s="30"/>
      <c r="D2" s="29"/>
    </row>
    <row r="3" spans="1:19" s="25" customFormat="1" ht="24.75" customHeight="1">
      <c r="A3" s="31" t="s">
        <v>1</v>
      </c>
      <c r="B3" s="31" t="s">
        <v>2</v>
      </c>
      <c r="C3" s="32" t="s">
        <v>3</v>
      </c>
      <c r="D3" s="32" t="s">
        <v>8</v>
      </c>
      <c r="E3" s="33" t="s">
        <v>174</v>
      </c>
      <c r="F3" s="33" t="s">
        <v>175</v>
      </c>
      <c r="G3" s="33" t="s">
        <v>176</v>
      </c>
      <c r="H3" s="33" t="s">
        <v>177</v>
      </c>
      <c r="J3" s="47"/>
      <c r="K3" s="48" t="s">
        <v>178</v>
      </c>
      <c r="L3" s="48" t="s">
        <v>179</v>
      </c>
      <c r="M3" s="48" t="s">
        <v>180</v>
      </c>
      <c r="N3" s="48" t="s">
        <v>181</v>
      </c>
      <c r="O3" s="48" t="s">
        <v>182</v>
      </c>
      <c r="P3" s="48" t="s">
        <v>183</v>
      </c>
      <c r="Q3" s="48" t="s">
        <v>184</v>
      </c>
      <c r="R3" s="48" t="s">
        <v>185</v>
      </c>
      <c r="S3" s="48" t="s">
        <v>186</v>
      </c>
    </row>
    <row r="4" spans="1:19" s="24" customFormat="1" ht="22.5">
      <c r="A4" s="34" t="s">
        <v>11</v>
      </c>
      <c r="B4" s="34" t="s">
        <v>12</v>
      </c>
      <c r="C4" s="34" t="s">
        <v>13</v>
      </c>
      <c r="D4" s="34">
        <v>5</v>
      </c>
      <c r="E4" s="35">
        <f>SUM(D4:D7)</f>
        <v>10</v>
      </c>
      <c r="F4" s="35">
        <f>E4+E8+E10</f>
        <v>19</v>
      </c>
      <c r="G4" s="36">
        <f>E4/20</f>
        <v>0.5</v>
      </c>
      <c r="H4" s="36">
        <f>F4/20</f>
        <v>0.95</v>
      </c>
      <c r="J4" s="48" t="s">
        <v>4</v>
      </c>
      <c r="K4" s="49">
        <v>10</v>
      </c>
      <c r="L4" s="49">
        <v>6</v>
      </c>
      <c r="M4" s="49">
        <v>4</v>
      </c>
      <c r="N4" s="49">
        <v>5</v>
      </c>
      <c r="O4" s="49">
        <v>10</v>
      </c>
      <c r="P4" s="49">
        <v>15</v>
      </c>
      <c r="Q4" s="49">
        <v>35</v>
      </c>
      <c r="R4" s="49">
        <v>15</v>
      </c>
      <c r="S4" s="48">
        <f>SUM(K4:R4)</f>
        <v>100</v>
      </c>
    </row>
    <row r="5" spans="1:19" s="24" customFormat="1" ht="13.5">
      <c r="A5" s="34"/>
      <c r="B5" s="34"/>
      <c r="C5" s="34" t="s">
        <v>17</v>
      </c>
      <c r="D5" s="34">
        <v>2</v>
      </c>
      <c r="E5" s="37"/>
      <c r="F5" s="37"/>
      <c r="G5" s="38"/>
      <c r="H5" s="38"/>
      <c r="J5" s="48" t="s">
        <v>8</v>
      </c>
      <c r="K5" s="48">
        <v>10</v>
      </c>
      <c r="L5" s="48">
        <v>5</v>
      </c>
      <c r="M5" s="48">
        <v>4</v>
      </c>
      <c r="N5" s="48">
        <v>5</v>
      </c>
      <c r="O5" s="48">
        <v>6</v>
      </c>
      <c r="P5" s="48">
        <f>E17</f>
        <v>8</v>
      </c>
      <c r="Q5" s="48">
        <f>E23</f>
        <v>21.82</v>
      </c>
      <c r="R5" s="48">
        <f>E27</f>
        <v>13</v>
      </c>
      <c r="S5" s="48">
        <f>SUM(K5:R5)</f>
        <v>72.82</v>
      </c>
    </row>
    <row r="6" spans="1:8" s="24" customFormat="1" ht="11.25">
      <c r="A6" s="34"/>
      <c r="B6" s="34"/>
      <c r="C6" s="34" t="s">
        <v>20</v>
      </c>
      <c r="D6" s="34">
        <v>2</v>
      </c>
      <c r="E6" s="37"/>
      <c r="F6" s="37"/>
      <c r="G6" s="38"/>
      <c r="H6" s="38"/>
    </row>
    <row r="7" spans="1:8" s="24" customFormat="1" ht="11.25">
      <c r="A7" s="34"/>
      <c r="B7" s="34"/>
      <c r="C7" s="34" t="s">
        <v>23</v>
      </c>
      <c r="D7" s="34">
        <v>1</v>
      </c>
      <c r="E7" s="39"/>
      <c r="F7" s="37"/>
      <c r="G7" s="40"/>
      <c r="H7" s="38"/>
    </row>
    <row r="8" spans="1:8" s="24" customFormat="1" ht="11.25">
      <c r="A8" s="34"/>
      <c r="B8" s="41" t="s">
        <v>26</v>
      </c>
      <c r="C8" s="34" t="s">
        <v>27</v>
      </c>
      <c r="D8" s="34">
        <v>3</v>
      </c>
      <c r="E8" s="35">
        <f>D8+D9</f>
        <v>5</v>
      </c>
      <c r="F8" s="37"/>
      <c r="G8" s="36">
        <f>E8/20</f>
        <v>0.25</v>
      </c>
      <c r="H8" s="38"/>
    </row>
    <row r="9" spans="1:8" s="24" customFormat="1" ht="11.25">
      <c r="A9" s="34"/>
      <c r="B9" s="41"/>
      <c r="C9" s="34" t="s">
        <v>31</v>
      </c>
      <c r="D9" s="34">
        <v>2</v>
      </c>
      <c r="E9" s="39"/>
      <c r="F9" s="37"/>
      <c r="G9" s="40"/>
      <c r="H9" s="38"/>
    </row>
    <row r="10" spans="1:8" s="24" customFormat="1" ht="22.5">
      <c r="A10" s="34"/>
      <c r="B10" s="34" t="s">
        <v>34</v>
      </c>
      <c r="C10" s="34" t="s">
        <v>35</v>
      </c>
      <c r="D10" s="34">
        <v>2</v>
      </c>
      <c r="E10" s="35">
        <f>D10+D11</f>
        <v>4</v>
      </c>
      <c r="F10" s="37"/>
      <c r="G10" s="36">
        <f>E10/20</f>
        <v>0.2</v>
      </c>
      <c r="H10" s="38"/>
    </row>
    <row r="11" spans="1:8" s="24" customFormat="1" ht="11.25">
      <c r="A11" s="34"/>
      <c r="B11" s="34"/>
      <c r="C11" s="34" t="s">
        <v>38</v>
      </c>
      <c r="D11" s="34">
        <v>2</v>
      </c>
      <c r="E11" s="39"/>
      <c r="F11" s="39"/>
      <c r="G11" s="40"/>
      <c r="H11" s="40"/>
    </row>
    <row r="12" spans="1:8" s="24" customFormat="1" ht="11.25">
      <c r="A12" s="34" t="s">
        <v>41</v>
      </c>
      <c r="B12" s="34" t="s">
        <v>42</v>
      </c>
      <c r="C12" s="34" t="s">
        <v>43</v>
      </c>
      <c r="D12" s="34">
        <v>2</v>
      </c>
      <c r="E12" s="35">
        <f>D12+D13</f>
        <v>5</v>
      </c>
      <c r="F12" s="35">
        <f>E12+E14+E17</f>
        <v>19</v>
      </c>
      <c r="G12" s="36">
        <f>E12/30</f>
        <v>0.16666666666666666</v>
      </c>
      <c r="H12" s="36">
        <f>F12/30</f>
        <v>0.6333333333333333</v>
      </c>
    </row>
    <row r="13" spans="1:8" s="24" customFormat="1" ht="11.25">
      <c r="A13" s="34"/>
      <c r="B13" s="34"/>
      <c r="C13" s="34" t="s">
        <v>47</v>
      </c>
      <c r="D13" s="34">
        <v>3</v>
      </c>
      <c r="E13" s="39"/>
      <c r="F13" s="37"/>
      <c r="G13" s="40"/>
      <c r="H13" s="38"/>
    </row>
    <row r="14" spans="1:8" s="24" customFormat="1" ht="11.25">
      <c r="A14" s="34"/>
      <c r="B14" s="34" t="s">
        <v>50</v>
      </c>
      <c r="C14" s="34" t="s">
        <v>51</v>
      </c>
      <c r="D14" s="42">
        <v>2</v>
      </c>
      <c r="E14" s="35">
        <f>D14+D15+D16</f>
        <v>6</v>
      </c>
      <c r="F14" s="37"/>
      <c r="G14" s="36">
        <f>E14/30</f>
        <v>0.2</v>
      </c>
      <c r="H14" s="38"/>
    </row>
    <row r="15" spans="1:8" s="24" customFormat="1" ht="11.25">
      <c r="A15" s="34"/>
      <c r="B15" s="34"/>
      <c r="C15" s="34" t="s">
        <v>55</v>
      </c>
      <c r="D15" s="34">
        <v>2</v>
      </c>
      <c r="E15" s="37"/>
      <c r="F15" s="37"/>
      <c r="G15" s="38"/>
      <c r="H15" s="38"/>
    </row>
    <row r="16" spans="1:8" s="24" customFormat="1" ht="11.25">
      <c r="A16" s="34"/>
      <c r="B16" s="34"/>
      <c r="C16" s="34" t="s">
        <v>59</v>
      </c>
      <c r="D16" s="34">
        <v>2</v>
      </c>
      <c r="E16" s="39"/>
      <c r="F16" s="37"/>
      <c r="G16" s="40"/>
      <c r="H16" s="38"/>
    </row>
    <row r="17" spans="1:8" s="24" customFormat="1" ht="11.25">
      <c r="A17" s="34"/>
      <c r="B17" s="34" t="s">
        <v>62</v>
      </c>
      <c r="C17" s="34" t="s">
        <v>63</v>
      </c>
      <c r="D17" s="34">
        <v>1</v>
      </c>
      <c r="E17" s="35">
        <v>8</v>
      </c>
      <c r="F17" s="37"/>
      <c r="G17" s="36">
        <f>E17/30</f>
        <v>0.26666666666666666</v>
      </c>
      <c r="H17" s="38"/>
    </row>
    <row r="18" spans="1:8" s="24" customFormat="1" ht="11.25">
      <c r="A18" s="34"/>
      <c r="B18" s="34"/>
      <c r="C18" s="34" t="s">
        <v>67</v>
      </c>
      <c r="D18" s="34">
        <v>1</v>
      </c>
      <c r="E18" s="37"/>
      <c r="F18" s="37"/>
      <c r="G18" s="38"/>
      <c r="H18" s="38"/>
    </row>
    <row r="19" spans="1:8" s="24" customFormat="1" ht="11.25">
      <c r="A19" s="34"/>
      <c r="B19" s="34"/>
      <c r="C19" s="34" t="s">
        <v>71</v>
      </c>
      <c r="D19" s="34">
        <v>2</v>
      </c>
      <c r="E19" s="37"/>
      <c r="F19" s="37"/>
      <c r="G19" s="38"/>
      <c r="H19" s="38"/>
    </row>
    <row r="20" spans="1:8" s="24" customFormat="1" ht="11.25">
      <c r="A20" s="34"/>
      <c r="B20" s="34"/>
      <c r="C20" s="34" t="s">
        <v>74</v>
      </c>
      <c r="D20" s="34">
        <v>2</v>
      </c>
      <c r="E20" s="37"/>
      <c r="F20" s="37"/>
      <c r="G20" s="38"/>
      <c r="H20" s="38"/>
    </row>
    <row r="21" spans="1:8" s="24" customFormat="1" ht="11.25">
      <c r="A21" s="34"/>
      <c r="B21" s="34"/>
      <c r="C21" s="34" t="s">
        <v>78</v>
      </c>
      <c r="D21" s="34">
        <v>1</v>
      </c>
      <c r="E21" s="37"/>
      <c r="F21" s="37"/>
      <c r="G21" s="38"/>
      <c r="H21" s="38"/>
    </row>
    <row r="22" spans="1:8" s="24" customFormat="1" ht="22.5">
      <c r="A22" s="34"/>
      <c r="B22" s="34"/>
      <c r="C22" s="34" t="s">
        <v>81</v>
      </c>
      <c r="D22" s="34">
        <v>1</v>
      </c>
      <c r="E22" s="39"/>
      <c r="F22" s="39"/>
      <c r="G22" s="40"/>
      <c r="H22" s="40"/>
    </row>
    <row r="23" spans="1:8" s="24" customFormat="1" ht="11.25">
      <c r="A23" s="34" t="s">
        <v>85</v>
      </c>
      <c r="B23" s="34" t="s">
        <v>86</v>
      </c>
      <c r="C23" s="42" t="s">
        <v>87</v>
      </c>
      <c r="D23" s="34">
        <v>6.66</v>
      </c>
      <c r="E23" s="35">
        <f>SUM(D23:D26)</f>
        <v>21.82</v>
      </c>
      <c r="F23" s="35">
        <f>E23+E27</f>
        <v>34.82</v>
      </c>
      <c r="G23" s="36">
        <f>E23/50</f>
        <v>0.4364</v>
      </c>
      <c r="H23" s="36">
        <f>F23/50</f>
        <v>0.6964</v>
      </c>
    </row>
    <row r="24" spans="1:8" s="24" customFormat="1" ht="11.25">
      <c r="A24" s="34"/>
      <c r="B24" s="34"/>
      <c r="C24" s="42" t="s">
        <v>92</v>
      </c>
      <c r="D24" s="34">
        <v>6.66</v>
      </c>
      <c r="E24" s="37"/>
      <c r="F24" s="37"/>
      <c r="G24" s="38"/>
      <c r="H24" s="38"/>
    </row>
    <row r="25" spans="1:8" s="24" customFormat="1" ht="11.25">
      <c r="A25" s="34"/>
      <c r="B25" s="34"/>
      <c r="C25" s="42" t="s">
        <v>95</v>
      </c>
      <c r="D25" s="34">
        <v>7.5</v>
      </c>
      <c r="E25" s="37"/>
      <c r="F25" s="37"/>
      <c r="G25" s="38"/>
      <c r="H25" s="38"/>
    </row>
    <row r="26" spans="1:8" s="24" customFormat="1" ht="11.25">
      <c r="A26" s="34"/>
      <c r="B26" s="34"/>
      <c r="C26" s="43" t="s">
        <v>100</v>
      </c>
      <c r="D26" s="43">
        <v>1</v>
      </c>
      <c r="E26" s="39"/>
      <c r="F26" s="37"/>
      <c r="G26" s="40"/>
      <c r="H26" s="38"/>
    </row>
    <row r="27" spans="1:8" s="24" customFormat="1" ht="11.25">
      <c r="A27" s="34"/>
      <c r="B27" s="34" t="s">
        <v>104</v>
      </c>
      <c r="C27" s="34" t="s">
        <v>105</v>
      </c>
      <c r="D27" s="34">
        <v>2</v>
      </c>
      <c r="E27" s="35">
        <f>SUM(D27:D30)</f>
        <v>13</v>
      </c>
      <c r="F27" s="37"/>
      <c r="G27" s="36">
        <f>E27/50</f>
        <v>0.26</v>
      </c>
      <c r="H27" s="38"/>
    </row>
    <row r="28" spans="1:8" s="25" customFormat="1" ht="14.25">
      <c r="A28" s="34"/>
      <c r="B28" s="34"/>
      <c r="C28" s="34" t="s">
        <v>109</v>
      </c>
      <c r="D28" s="34">
        <v>4</v>
      </c>
      <c r="E28" s="37"/>
      <c r="F28" s="37"/>
      <c r="G28" s="38"/>
      <c r="H28" s="38"/>
    </row>
    <row r="29" spans="1:8" s="24" customFormat="1" ht="11.25">
      <c r="A29" s="34"/>
      <c r="B29" s="34"/>
      <c r="C29" s="34" t="s">
        <v>112</v>
      </c>
      <c r="D29" s="34">
        <v>4</v>
      </c>
      <c r="E29" s="37"/>
      <c r="F29" s="37"/>
      <c r="G29" s="38"/>
      <c r="H29" s="38"/>
    </row>
    <row r="30" spans="1:8" s="24" customFormat="1" ht="11.25">
      <c r="A30" s="34"/>
      <c r="B30" s="34"/>
      <c r="C30" s="34" t="s">
        <v>115</v>
      </c>
      <c r="D30" s="34">
        <v>3</v>
      </c>
      <c r="E30" s="39"/>
      <c r="F30" s="39"/>
      <c r="G30" s="40"/>
      <c r="H30" s="40"/>
    </row>
    <row r="31" spans="1:8" s="26" customFormat="1" ht="11.25">
      <c r="A31" s="44" t="s">
        <v>120</v>
      </c>
      <c r="B31" s="44"/>
      <c r="C31" s="44"/>
      <c r="D31" s="45">
        <f>SUM(D4:D30)</f>
        <v>72.82</v>
      </c>
      <c r="E31" s="46">
        <f>SUM(E4:E30)</f>
        <v>72.82</v>
      </c>
      <c r="F31" s="46">
        <f>SUM(F4:F30)</f>
        <v>72.82</v>
      </c>
      <c r="G31" s="46"/>
      <c r="H31" s="46"/>
    </row>
  </sheetData>
  <sheetProtection/>
  <mergeCells count="35">
    <mergeCell ref="A1:H1"/>
    <mergeCell ref="A31:C31"/>
    <mergeCell ref="A4:A11"/>
    <mergeCell ref="A12:A22"/>
    <mergeCell ref="A23:A30"/>
    <mergeCell ref="B4:B7"/>
    <mergeCell ref="B8:B9"/>
    <mergeCell ref="B10:B11"/>
    <mergeCell ref="B12:B13"/>
    <mergeCell ref="B14:B16"/>
    <mergeCell ref="B17:B22"/>
    <mergeCell ref="B23:B26"/>
    <mergeCell ref="B27:B30"/>
    <mergeCell ref="E4:E7"/>
    <mergeCell ref="E8:E9"/>
    <mergeCell ref="E10:E11"/>
    <mergeCell ref="E12:E13"/>
    <mergeCell ref="E14:E16"/>
    <mergeCell ref="E17:E22"/>
    <mergeCell ref="E23:E26"/>
    <mergeCell ref="E27:E30"/>
    <mergeCell ref="F4:F11"/>
    <mergeCell ref="F12:F22"/>
    <mergeCell ref="F23:F30"/>
    <mergeCell ref="G4:G7"/>
    <mergeCell ref="G8:G9"/>
    <mergeCell ref="G10:G11"/>
    <mergeCell ref="G12:G13"/>
    <mergeCell ref="G14:G16"/>
    <mergeCell ref="G17:G22"/>
    <mergeCell ref="G23:G26"/>
    <mergeCell ref="G27:G30"/>
    <mergeCell ref="H4:H11"/>
    <mergeCell ref="H12:H22"/>
    <mergeCell ref="H23:H30"/>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F15"/>
  <sheetViews>
    <sheetView view="pageBreakPreview" zoomScaleSheetLayoutView="100" workbookViewId="0" topLeftCell="A1">
      <selection activeCell="E8" sqref="E8"/>
    </sheetView>
  </sheetViews>
  <sheetFormatPr defaultColWidth="9.00390625" defaultRowHeight="14.25"/>
  <cols>
    <col min="1" max="1" width="6.625" style="1" customWidth="1"/>
    <col min="2" max="2" width="18.50390625" style="3" customWidth="1"/>
    <col min="3" max="3" width="49.50390625" style="1" customWidth="1"/>
    <col min="4" max="4" width="9.125" style="4" customWidth="1"/>
    <col min="5" max="5" width="57.00390625" style="5" customWidth="1"/>
    <col min="6" max="6" width="24.125" style="3" customWidth="1"/>
    <col min="7" max="251" width="9.00390625" style="1" customWidth="1"/>
  </cols>
  <sheetData>
    <row r="1" spans="1:6" s="1" customFormat="1" ht="13.5">
      <c r="A1" s="6" t="s">
        <v>124</v>
      </c>
      <c r="B1" s="6"/>
      <c r="C1" s="7"/>
      <c r="D1" s="7"/>
      <c r="E1" s="8"/>
      <c r="F1" s="6"/>
    </row>
    <row r="2" spans="1:6" s="1" customFormat="1" ht="36" customHeight="1">
      <c r="A2" s="7"/>
      <c r="B2" s="6"/>
      <c r="C2" s="7"/>
      <c r="D2" s="7"/>
      <c r="E2" s="8"/>
      <c r="F2" s="6"/>
    </row>
    <row r="3" spans="1:6" s="2" customFormat="1" ht="39" customHeight="1">
      <c r="A3" s="9" t="s">
        <v>125</v>
      </c>
      <c r="B3" s="10" t="s">
        <v>126</v>
      </c>
      <c r="C3" s="11" t="s">
        <v>127</v>
      </c>
      <c r="D3" s="9" t="s">
        <v>128</v>
      </c>
      <c r="E3" s="9" t="s">
        <v>129</v>
      </c>
      <c r="F3" s="10" t="s">
        <v>10</v>
      </c>
    </row>
    <row r="4" spans="1:6" s="1" customFormat="1" ht="40.5">
      <c r="A4" s="12">
        <v>1</v>
      </c>
      <c r="B4" s="13" t="s">
        <v>130</v>
      </c>
      <c r="C4" s="14" t="s">
        <v>131</v>
      </c>
      <c r="D4" s="15" t="s">
        <v>132</v>
      </c>
      <c r="E4" s="16"/>
      <c r="F4" s="17"/>
    </row>
    <row r="5" spans="1:6" s="1" customFormat="1" ht="27">
      <c r="A5" s="12">
        <v>2</v>
      </c>
      <c r="B5" s="13" t="s">
        <v>135</v>
      </c>
      <c r="C5" s="14" t="s">
        <v>136</v>
      </c>
      <c r="D5" s="18" t="s">
        <v>137</v>
      </c>
      <c r="E5" s="16"/>
      <c r="F5" s="17"/>
    </row>
    <row r="6" spans="1:6" s="1" customFormat="1" ht="27">
      <c r="A6" s="12">
        <v>3</v>
      </c>
      <c r="B6" s="13" t="s">
        <v>140</v>
      </c>
      <c r="C6" s="14" t="s">
        <v>136</v>
      </c>
      <c r="D6" s="18" t="s">
        <v>137</v>
      </c>
      <c r="E6" s="19"/>
      <c r="F6" s="17"/>
    </row>
    <row r="7" spans="1:6" s="1" customFormat="1" ht="27">
      <c r="A7" s="12">
        <v>4</v>
      </c>
      <c r="B7" s="13" t="s">
        <v>143</v>
      </c>
      <c r="C7" s="14" t="s">
        <v>136</v>
      </c>
      <c r="D7" s="18" t="s">
        <v>137</v>
      </c>
      <c r="E7" s="20"/>
      <c r="F7" s="17"/>
    </row>
    <row r="8" spans="1:6" s="1" customFormat="1" ht="49.5" customHeight="1">
      <c r="A8" s="12">
        <v>5</v>
      </c>
      <c r="B8" s="13" t="s">
        <v>147</v>
      </c>
      <c r="C8" s="21" t="s">
        <v>148</v>
      </c>
      <c r="D8" s="18" t="s">
        <v>149</v>
      </c>
      <c r="E8" s="16"/>
      <c r="F8" s="17"/>
    </row>
    <row r="9" spans="1:6" s="1" customFormat="1" ht="42.75" customHeight="1">
      <c r="A9" s="12">
        <v>6</v>
      </c>
      <c r="B9" s="13" t="s">
        <v>152</v>
      </c>
      <c r="C9" s="21" t="s">
        <v>153</v>
      </c>
      <c r="D9" s="18" t="s">
        <v>154</v>
      </c>
      <c r="E9" s="20"/>
      <c r="F9" s="17"/>
    </row>
    <row r="10" spans="1:6" s="1" customFormat="1" ht="40.5" customHeight="1">
      <c r="A10" s="12">
        <v>7</v>
      </c>
      <c r="B10" s="13" t="s">
        <v>156</v>
      </c>
      <c r="C10" s="21" t="s">
        <v>157</v>
      </c>
      <c r="D10" s="18" t="s">
        <v>158</v>
      </c>
      <c r="E10" s="16"/>
      <c r="F10" s="17"/>
    </row>
    <row r="11" spans="1:6" s="1" customFormat="1" ht="42.75" customHeight="1">
      <c r="A11" s="12">
        <v>8</v>
      </c>
      <c r="B11" s="13" t="s">
        <v>161</v>
      </c>
      <c r="C11" s="21" t="s">
        <v>162</v>
      </c>
      <c r="D11" s="18" t="s">
        <v>163</v>
      </c>
      <c r="E11" s="16"/>
      <c r="F11" s="17"/>
    </row>
    <row r="12" spans="1:6" s="1" customFormat="1" ht="42.75" customHeight="1">
      <c r="A12" s="12">
        <v>9</v>
      </c>
      <c r="B12" s="13" t="s">
        <v>161</v>
      </c>
      <c r="C12" s="21" t="s">
        <v>166</v>
      </c>
      <c r="D12" s="18" t="s">
        <v>163</v>
      </c>
      <c r="E12" s="20"/>
      <c r="F12" s="17"/>
    </row>
    <row r="13" spans="1:6" s="1" customFormat="1" ht="42.75" customHeight="1">
      <c r="A13" s="12">
        <v>10</v>
      </c>
      <c r="B13" s="13" t="s">
        <v>130</v>
      </c>
      <c r="C13" s="21" t="s">
        <v>168</v>
      </c>
      <c r="D13" s="18"/>
      <c r="E13" s="20"/>
      <c r="F13" s="17"/>
    </row>
    <row r="14" spans="1:6" s="1" customFormat="1" ht="42.75" customHeight="1">
      <c r="A14" s="12">
        <v>11</v>
      </c>
      <c r="B14" s="13" t="s">
        <v>145</v>
      </c>
      <c r="C14" s="22" t="s">
        <v>146</v>
      </c>
      <c r="D14" s="18"/>
      <c r="E14" s="20"/>
      <c r="F14" s="17"/>
    </row>
    <row r="15" spans="1:6" s="1" customFormat="1" ht="42.75" customHeight="1">
      <c r="A15" s="12">
        <v>12</v>
      </c>
      <c r="B15" s="13" t="s">
        <v>169</v>
      </c>
      <c r="C15" s="14" t="s">
        <v>170</v>
      </c>
      <c r="D15" s="18"/>
      <c r="E15" s="23"/>
      <c r="F15" s="17"/>
    </row>
  </sheetData>
  <sheetProtection/>
  <mergeCells count="1">
    <mergeCell ref="A1:F2"/>
  </mergeCells>
  <printOptions/>
  <pageMargins left="0.75" right="0.75" top="0.4326388888888889" bottom="0.5506944444444445" header="0.5" footer="0.5"/>
  <pageSetup orientation="landscape" paperSize="9" scale="7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四叶草</cp:lastModifiedBy>
  <dcterms:created xsi:type="dcterms:W3CDTF">2020-05-27T01:35:33Z</dcterms:created>
  <dcterms:modified xsi:type="dcterms:W3CDTF">2020-10-08T00:07:13Z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