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5880" windowWidth="19170" windowHeight="5940" activeTab="2"/>
  </bookViews>
  <sheets>
    <sheet name="封面" sheetId="7" r:id="rId1"/>
    <sheet name="目录" sheetId="8" r:id="rId2"/>
    <sheet name="收入" sheetId="1" r:id="rId3"/>
    <sheet name="支出" sheetId="3" r:id="rId4"/>
    <sheet name="平衡" sheetId="4" r:id="rId5"/>
    <sheet name="基金" sheetId="5" r:id="rId6"/>
    <sheet name="三公" sheetId="2" r:id="rId7"/>
  </sheets>
  <calcPr calcId="114210"/>
</workbook>
</file>

<file path=xl/calcChain.xml><?xml version="1.0" encoding="utf-8"?>
<calcChain xmlns="http://schemas.openxmlformats.org/spreadsheetml/2006/main">
  <c r="B7" i="2"/>
  <c r="E7" i="3"/>
  <c r="F7"/>
  <c r="G7"/>
  <c r="H7"/>
  <c r="E8"/>
  <c r="F8"/>
  <c r="G8"/>
  <c r="H8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20"/>
  <c r="F20"/>
  <c r="H20"/>
  <c r="E21"/>
  <c r="F21"/>
  <c r="G21"/>
  <c r="H21"/>
  <c r="E22"/>
  <c r="F22"/>
  <c r="G22"/>
  <c r="H22"/>
  <c r="E23"/>
  <c r="F23"/>
  <c r="G23"/>
  <c r="H23"/>
  <c r="E24"/>
  <c r="F24"/>
  <c r="G24"/>
  <c r="H24"/>
  <c r="G25"/>
  <c r="H5"/>
  <c r="G5"/>
  <c r="F5"/>
  <c r="E6" i="1"/>
  <c r="F6"/>
  <c r="G6"/>
  <c r="H6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D19"/>
  <c r="C19"/>
  <c r="E19"/>
  <c r="F19"/>
  <c r="B19"/>
  <c r="G19"/>
  <c r="H19"/>
  <c r="E20"/>
  <c r="F20"/>
  <c r="G20"/>
  <c r="H20"/>
  <c r="E21"/>
  <c r="F21"/>
  <c r="G21"/>
  <c r="H21"/>
  <c r="E22"/>
  <c r="F22"/>
  <c r="G22"/>
  <c r="H22"/>
  <c r="F23"/>
  <c r="G23"/>
  <c r="H23"/>
  <c r="E24"/>
  <c r="F24"/>
  <c r="G24"/>
  <c r="H24"/>
  <c r="E25"/>
  <c r="F25"/>
  <c r="G25"/>
  <c r="H25"/>
  <c r="D5"/>
  <c r="G5"/>
  <c r="C5"/>
  <c r="E5"/>
  <c r="B5"/>
  <c r="B26"/>
  <c r="D19" i="5"/>
  <c r="D24"/>
  <c r="B19"/>
  <c r="B24"/>
  <c r="D9" i="4"/>
  <c r="B9"/>
  <c r="C26" i="3"/>
  <c r="D25"/>
  <c r="F25"/>
  <c r="B26"/>
  <c r="F5" i="1"/>
  <c r="C26"/>
  <c r="H5"/>
  <c r="D26" i="3"/>
  <c r="H25"/>
  <c r="D26" i="1"/>
  <c r="E25" i="3"/>
  <c r="H26"/>
  <c r="G26"/>
  <c r="F26"/>
  <c r="E26"/>
  <c r="E26" i="1"/>
  <c r="F26"/>
  <c r="G26"/>
  <c r="H26"/>
</calcChain>
</file>

<file path=xl/sharedStrings.xml><?xml version="1.0" encoding="utf-8"?>
<sst xmlns="http://schemas.openxmlformats.org/spreadsheetml/2006/main" count="154" uniqueCount="145">
  <si>
    <t>（表一）</t>
    <phoneticPr fontId="2" type="noConversion"/>
  </si>
  <si>
    <t>预算数</t>
    <phoneticPr fontId="2" type="noConversion"/>
  </si>
  <si>
    <t>完成%</t>
    <phoneticPr fontId="2" type="noConversion"/>
  </si>
  <si>
    <t>+、-金额</t>
    <phoneticPr fontId="2" type="noConversion"/>
  </si>
  <si>
    <t>+、-%</t>
    <phoneticPr fontId="2" type="noConversion"/>
  </si>
  <si>
    <t>备注</t>
    <phoneticPr fontId="2" type="noConversion"/>
  </si>
  <si>
    <t>单位：万元</t>
    <phoneticPr fontId="2" type="noConversion"/>
  </si>
  <si>
    <t>一、各项税收</t>
    <phoneticPr fontId="2" type="noConversion"/>
  </si>
  <si>
    <t>二、非税收入</t>
    <phoneticPr fontId="2" type="noConversion"/>
  </si>
  <si>
    <t>项  目</t>
    <phoneticPr fontId="2" type="noConversion"/>
  </si>
  <si>
    <t>超+、短-
金额</t>
    <phoneticPr fontId="2" type="noConversion"/>
  </si>
  <si>
    <t xml:space="preserve">       其中：国有资本经营收入</t>
    <phoneticPr fontId="7" type="noConversion"/>
  </si>
  <si>
    <t xml:space="preserve">             国有资源有偿使用收入</t>
    <phoneticPr fontId="7" type="noConversion"/>
  </si>
  <si>
    <t xml:space="preserve">             罚没收入</t>
    <phoneticPr fontId="7" type="noConversion"/>
  </si>
  <si>
    <t xml:space="preserve">             专项收入</t>
    <phoneticPr fontId="7" type="noConversion"/>
  </si>
  <si>
    <t xml:space="preserve">             其他收入</t>
    <phoneticPr fontId="7" type="noConversion"/>
  </si>
  <si>
    <t>营业税</t>
    <phoneticPr fontId="7" type="noConversion"/>
  </si>
  <si>
    <t>资源税</t>
    <phoneticPr fontId="7" type="noConversion"/>
  </si>
  <si>
    <t>企业所得税</t>
    <phoneticPr fontId="7" type="noConversion"/>
  </si>
  <si>
    <t>个人所得税</t>
    <phoneticPr fontId="7" type="noConversion"/>
  </si>
  <si>
    <t>城市维护建设税</t>
    <phoneticPr fontId="7" type="noConversion"/>
  </si>
  <si>
    <t>房产税</t>
    <phoneticPr fontId="7" type="noConversion"/>
  </si>
  <si>
    <t>印花税</t>
    <phoneticPr fontId="7" type="noConversion"/>
  </si>
  <si>
    <t>城镇土地使用税</t>
    <phoneticPr fontId="7" type="noConversion"/>
  </si>
  <si>
    <t>土地增值税</t>
    <phoneticPr fontId="7" type="noConversion"/>
  </si>
  <si>
    <t>车船税</t>
    <phoneticPr fontId="7" type="noConversion"/>
  </si>
  <si>
    <t>耕地占用税</t>
    <phoneticPr fontId="7" type="noConversion"/>
  </si>
  <si>
    <t>契税</t>
    <phoneticPr fontId="7" type="noConversion"/>
  </si>
  <si>
    <t>其中：   增值税</t>
    <phoneticPr fontId="7" type="noConversion"/>
  </si>
  <si>
    <t>单位：万元</t>
  </si>
  <si>
    <t>年度</t>
  </si>
  <si>
    <t>“三公”经费</t>
  </si>
  <si>
    <t>合  计</t>
  </si>
  <si>
    <t xml:space="preserve">因公出国（境）费用 </t>
  </si>
  <si>
    <t>公务用车购置费</t>
  </si>
  <si>
    <t>公务用车运行维护费</t>
  </si>
  <si>
    <t>公务接待费</t>
  </si>
  <si>
    <t>补充资料：</t>
  </si>
  <si>
    <t>（表二）</t>
  </si>
  <si>
    <t>项  目</t>
  </si>
  <si>
    <t>备注</t>
  </si>
  <si>
    <t>调整预算数</t>
  </si>
  <si>
    <t>决算数</t>
  </si>
  <si>
    <t>完成%</t>
  </si>
  <si>
    <t>超+、短-
金额</t>
  </si>
  <si>
    <t>+、-%</t>
  </si>
  <si>
    <t>+、-金额</t>
  </si>
  <si>
    <t>十六、援助其他地区支出</t>
  </si>
  <si>
    <t>十八、住房保障支出</t>
  </si>
  <si>
    <t>二十一、其他支出</t>
  </si>
  <si>
    <t>金  额</t>
  </si>
  <si>
    <t>上年结余及调入资金</t>
  </si>
  <si>
    <t>结转下年支出及预算稳定调节基金</t>
  </si>
  <si>
    <t>收入总计</t>
  </si>
  <si>
    <t>支出总计</t>
  </si>
  <si>
    <t>项目</t>
  </si>
  <si>
    <t>收入</t>
  </si>
  <si>
    <t>支出</t>
  </si>
  <si>
    <t>一、城市公用事业附加收入</t>
  </si>
  <si>
    <t>二、育林基金收入</t>
  </si>
  <si>
    <t>三、地方教育附加收入</t>
  </si>
  <si>
    <t>四、森林植被恢复费</t>
  </si>
  <si>
    <t>五、地方水利建设基金收入</t>
  </si>
  <si>
    <t>六、散装水泥专项资金收入</t>
  </si>
  <si>
    <t>七、国有土地收益基金收入</t>
  </si>
  <si>
    <t>八、国有土地使用权出让收入</t>
  </si>
  <si>
    <t>九、新型墙体材料专项基金收入</t>
  </si>
  <si>
    <t>十、城市基础设施配套费收入</t>
  </si>
  <si>
    <t>十一、政府住房基金收入</t>
  </si>
  <si>
    <t>十二、农业土地开发收入</t>
  </si>
  <si>
    <t>本年基金收入合计</t>
  </si>
  <si>
    <t>本年基金支出合计</t>
  </si>
  <si>
    <t>上年结余收入</t>
  </si>
  <si>
    <t>调入资金</t>
  </si>
  <si>
    <t>调出资金</t>
  </si>
  <si>
    <t>年终结余</t>
  </si>
  <si>
    <t>基金收入总计</t>
  </si>
  <si>
    <t>基金支出总计</t>
  </si>
  <si>
    <t>2014年
决算数</t>
    <phoneticPr fontId="2" type="noConversion"/>
  </si>
  <si>
    <t>2015年</t>
    <phoneticPr fontId="2" type="noConversion"/>
  </si>
  <si>
    <t>2015年决算比预算</t>
    <phoneticPr fontId="2" type="noConversion"/>
  </si>
  <si>
    <t>2015年决算比上年</t>
    <phoneticPr fontId="2" type="noConversion"/>
  </si>
  <si>
    <t>决算数</t>
    <phoneticPr fontId="2" type="noConversion"/>
  </si>
  <si>
    <t>2015年</t>
    <phoneticPr fontId="2" type="noConversion"/>
  </si>
  <si>
    <t>2015年决算比预算</t>
    <phoneticPr fontId="2" type="noConversion"/>
  </si>
  <si>
    <t>2015年决算比上年</t>
    <phoneticPr fontId="2" type="noConversion"/>
  </si>
  <si>
    <t>十四、其他政府性基金收入</t>
    <phoneticPr fontId="2" type="noConversion"/>
  </si>
  <si>
    <t>十三、水土保持补偿费收入</t>
    <phoneticPr fontId="2" type="noConversion"/>
  </si>
  <si>
    <t>债务（转贷）收入</t>
    <phoneticPr fontId="2" type="noConversion"/>
  </si>
  <si>
    <t>债务还本支出</t>
    <phoneticPr fontId="2" type="noConversion"/>
  </si>
  <si>
    <t>2015年度榆林市榆阳区“三公”经费决算报表</t>
    <phoneticPr fontId="2" type="noConversion"/>
  </si>
  <si>
    <t>2015年</t>
    <phoneticPr fontId="2" type="noConversion"/>
  </si>
  <si>
    <t>（表三）</t>
    <phoneticPr fontId="2" type="noConversion"/>
  </si>
  <si>
    <t>2015年榆林市榆阳区一般公共预算收入执行情况比较表</t>
    <phoneticPr fontId="2" type="noConversion"/>
  </si>
  <si>
    <t xml:space="preserve">             行政事业性收费收入</t>
    <phoneticPr fontId="7" type="noConversion"/>
  </si>
  <si>
    <t>一、一般公共服务支出</t>
    <phoneticPr fontId="2" type="noConversion"/>
  </si>
  <si>
    <t>二、国防支出</t>
    <phoneticPr fontId="2" type="noConversion"/>
  </si>
  <si>
    <t>三、公共安全支出</t>
    <phoneticPr fontId="2" type="noConversion"/>
  </si>
  <si>
    <t>四、教育支出</t>
    <phoneticPr fontId="2" type="noConversion"/>
  </si>
  <si>
    <t>五、科学技术支出</t>
    <phoneticPr fontId="2" type="noConversion"/>
  </si>
  <si>
    <t>六、文化体育与传媒支出</t>
    <phoneticPr fontId="2" type="noConversion"/>
  </si>
  <si>
    <t>七、社会保障和就业支出</t>
    <phoneticPr fontId="2" type="noConversion"/>
  </si>
  <si>
    <t>八、医疗卫生与计划生育支出</t>
    <phoneticPr fontId="2" type="noConversion"/>
  </si>
  <si>
    <t>九、节能环保支出</t>
    <phoneticPr fontId="2" type="noConversion"/>
  </si>
  <si>
    <t>十、城乡社区支出</t>
    <phoneticPr fontId="2" type="noConversion"/>
  </si>
  <si>
    <t>十一、农林水支出</t>
    <phoneticPr fontId="2" type="noConversion"/>
  </si>
  <si>
    <t>十二、交通运输支出</t>
    <phoneticPr fontId="2" type="noConversion"/>
  </si>
  <si>
    <t>十三、资源勘探信息等支出</t>
    <phoneticPr fontId="2" type="noConversion"/>
  </si>
  <si>
    <t>十四、商业服务业等支出</t>
    <phoneticPr fontId="2" type="noConversion"/>
  </si>
  <si>
    <t>十五、金融支出</t>
    <phoneticPr fontId="2" type="noConversion"/>
  </si>
  <si>
    <t>十七、国土海洋气象等支出</t>
    <phoneticPr fontId="2" type="noConversion"/>
  </si>
  <si>
    <t>十九、粮油物资储备支出</t>
    <phoneticPr fontId="2" type="noConversion"/>
  </si>
  <si>
    <t>二十、债务付息支出</t>
    <phoneticPr fontId="2" type="noConversion"/>
  </si>
  <si>
    <t>2015年榆林市榆阳区一般公共预算收支平衡情况表</t>
    <phoneticPr fontId="2" type="noConversion"/>
  </si>
  <si>
    <t>2015年榆林市榆阳区一般公共预算支出执行情况比较表</t>
    <phoneticPr fontId="2" type="noConversion"/>
  </si>
  <si>
    <t>全区一般公共预算收入</t>
    <phoneticPr fontId="2" type="noConversion"/>
  </si>
  <si>
    <t>全区一般公共预算支出</t>
    <phoneticPr fontId="2" type="noConversion"/>
  </si>
  <si>
    <t>上解上级支出</t>
    <phoneticPr fontId="2" type="noConversion"/>
  </si>
  <si>
    <t>上级补助收入</t>
    <phoneticPr fontId="2" type="noConversion"/>
  </si>
  <si>
    <t>债务（转贷）收入</t>
    <phoneticPr fontId="2" type="noConversion"/>
  </si>
  <si>
    <t>债务还本支出</t>
    <phoneticPr fontId="2" type="noConversion"/>
  </si>
  <si>
    <t>2015年榆林市榆阳区政府性基金收支决算总表</t>
    <phoneticPr fontId="2" type="noConversion"/>
  </si>
  <si>
    <t>上解上级支出</t>
    <phoneticPr fontId="2" type="noConversion"/>
  </si>
  <si>
    <t>一、文化体育与传媒支出</t>
    <phoneticPr fontId="2" type="noConversion"/>
  </si>
  <si>
    <t>二、社会保障和就业支出</t>
    <phoneticPr fontId="2" type="noConversion"/>
  </si>
  <si>
    <t>三、城乡社区支出</t>
    <phoneticPr fontId="2" type="noConversion"/>
  </si>
  <si>
    <t>四、农林水支出</t>
    <phoneticPr fontId="2" type="noConversion"/>
  </si>
  <si>
    <t>五、资源勘探信息等支出</t>
    <phoneticPr fontId="2" type="noConversion"/>
  </si>
  <si>
    <t>六、商业服务业等支出</t>
    <phoneticPr fontId="2" type="noConversion"/>
  </si>
  <si>
    <t>七、其他支出</t>
    <phoneticPr fontId="2" type="noConversion"/>
  </si>
  <si>
    <t>（表四）</t>
    <phoneticPr fontId="2" type="noConversion"/>
  </si>
  <si>
    <t>（表五）</t>
    <phoneticPr fontId="2" type="noConversion"/>
  </si>
  <si>
    <t xml:space="preserve">  1.因公出国（境）团组情况：本年度区本级没有使用公共预算财政拨款安排出国（境）团组。
  2.公务用车购置及保有情况：本年度区本级没有购置公务用车；年末公共预算财政拨款开支运行维护费的公务用车保有量383辆，公务用车运行维护费1644万元。
  3.公务接待情况：本年度区本级使用公共预算财政拨款支出的国内公务接待5943批次，63619人次，共 594万元。</t>
    <phoneticPr fontId="2" type="noConversion"/>
  </si>
  <si>
    <t xml:space="preserve"> 总    计</t>
    <phoneticPr fontId="2" type="noConversion"/>
  </si>
  <si>
    <t>支出合计</t>
    <phoneticPr fontId="2" type="noConversion"/>
  </si>
  <si>
    <t>财政决算报告附件</t>
    <phoneticPr fontId="7" type="noConversion"/>
  </si>
  <si>
    <t>陕西省财政厅
2016年7月</t>
    <phoneticPr fontId="7" type="noConversion"/>
  </si>
  <si>
    <t>榆林市榆阳区2015年财政决算（草案）
报表</t>
    <phoneticPr fontId="7" type="noConversion"/>
  </si>
  <si>
    <t>目    录</t>
    <phoneticPr fontId="7" type="noConversion"/>
  </si>
  <si>
    <t>2015年财政决算报表</t>
    <phoneticPr fontId="7" type="noConversion"/>
  </si>
  <si>
    <t>1、2015年榆林市榆阳区一般公共预算收入执行情况比较表</t>
    <phoneticPr fontId="7" type="noConversion"/>
  </si>
  <si>
    <t>2、2015年榆林市榆阳区一般公共预算支出执行情况比较表</t>
    <phoneticPr fontId="7" type="noConversion"/>
  </si>
  <si>
    <t>3、2015年榆林市榆阳区一般公共预算收支平衡情况表</t>
    <phoneticPr fontId="7" type="noConversion"/>
  </si>
  <si>
    <t>4、2015年榆林市榆阳区政府性基金收支决算总表</t>
    <phoneticPr fontId="7" type="noConversion"/>
  </si>
  <si>
    <t>5、2015年榆林市榆阳区三公经费决算报表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</si>
</sst>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23">
    <font>
      <sz val="14"/>
      <name val="仿宋_GB2312"/>
      <family val="3"/>
      <charset val="134"/>
    </font>
    <font>
      <sz val="14"/>
      <name val="仿宋_GB2312"/>
      <family val="3"/>
      <charset val="134"/>
    </font>
    <font>
      <sz val="9"/>
      <name val="仿宋_GB2312"/>
      <family val="3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4"/>
      <name val="仿宋_GB2312"/>
      <family val="3"/>
      <charset val="134"/>
    </font>
    <font>
      <sz val="9"/>
      <name val="宋体"/>
      <charset val="134"/>
    </font>
    <font>
      <sz val="14"/>
      <name val="仿宋_GB2312"/>
      <family val="3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indexed="10"/>
      <name val="宋体"/>
      <charset val="134"/>
    </font>
    <font>
      <sz val="12"/>
      <name val="仿宋_GB2312"/>
      <family val="3"/>
      <charset val="134"/>
    </font>
    <font>
      <sz val="14"/>
      <name val="宋体"/>
      <charset val="134"/>
    </font>
    <font>
      <sz val="10"/>
      <name val="Helv"/>
      <family val="2"/>
    </font>
    <font>
      <sz val="12"/>
      <name val="黑体"/>
      <charset val="134"/>
    </font>
    <font>
      <b/>
      <sz val="24"/>
      <name val="华文中宋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8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Border="0"/>
    <xf numFmtId="0" fontId="16" fillId="0" borderId="0"/>
    <xf numFmtId="0" fontId="1" fillId="0" borderId="0" applyBorder="0"/>
    <xf numFmtId="0" fontId="10" fillId="0" borderId="0">
      <alignment vertical="center"/>
    </xf>
    <xf numFmtId="0" fontId="16" fillId="0" borderId="0"/>
    <xf numFmtId="0" fontId="10" fillId="0" borderId="0"/>
  </cellStyleXfs>
  <cellXfs count="88">
    <xf numFmtId="0" fontId="0" fillId="0" borderId="0" xfId="0" applyAlignment="1">
      <alignment vertic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0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177" fontId="3" fillId="0" borderId="1" xfId="2" applyNumberFormat="1" applyFont="1" applyFill="1" applyBorder="1" applyAlignment="1">
      <alignment vertical="center"/>
    </xf>
    <xf numFmtId="1" fontId="3" fillId="0" borderId="1" xfId="2" applyNumberFormat="1" applyFont="1" applyFill="1" applyBorder="1" applyAlignment="1">
      <alignment horizontal="left" indent="1"/>
    </xf>
    <xf numFmtId="0" fontId="3" fillId="0" borderId="1" xfId="2" applyFont="1" applyFill="1" applyBorder="1" applyAlignment="1">
      <alignment horizontal="left" indent="3"/>
    </xf>
    <xf numFmtId="1" fontId="3" fillId="0" borderId="1" xfId="2" applyNumberFormat="1" applyFont="1" applyFill="1" applyBorder="1"/>
    <xf numFmtId="0" fontId="8" fillId="0" borderId="0" xfId="2" applyFont="1" applyFill="1" applyAlignment="1">
      <alignment vertical="center"/>
    </xf>
    <xf numFmtId="0" fontId="10" fillId="0" borderId="0" xfId="3">
      <alignment vertical="center"/>
    </xf>
    <xf numFmtId="0" fontId="11" fillId="0" borderId="0" xfId="3" applyFont="1" applyAlignment="1">
      <alignment horizontal="right" vertical="center"/>
    </xf>
    <xf numFmtId="176" fontId="12" fillId="0" borderId="1" xfId="3" applyNumberFormat="1" applyFont="1" applyFill="1" applyBorder="1" applyAlignment="1">
      <alignment horizontal="center" vertical="center" wrapText="1" shrinkToFit="1"/>
    </xf>
    <xf numFmtId="10" fontId="10" fillId="0" borderId="1" xfId="5" applyNumberFormat="1" applyFont="1" applyBorder="1" applyAlignment="1">
      <alignment horizontal="center" vertical="center" wrapText="1" shrinkToFit="1"/>
    </xf>
    <xf numFmtId="3" fontId="10" fillId="0" borderId="1" xfId="3" applyNumberFormat="1" applyBorder="1">
      <alignment vertical="center"/>
    </xf>
    <xf numFmtId="4" fontId="10" fillId="0" borderId="0" xfId="3" applyNumberFormat="1">
      <alignment vertical="center"/>
    </xf>
    <xf numFmtId="3" fontId="10" fillId="0" borderId="0" xfId="3" applyNumberFormat="1">
      <alignment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1" xfId="2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right" vertical="center"/>
    </xf>
    <xf numFmtId="0" fontId="9" fillId="0" borderId="1" xfId="2" applyFont="1" applyFill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right" vertical="center"/>
    </xf>
    <xf numFmtId="0" fontId="3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3" fontId="11" fillId="0" borderId="1" xfId="2" applyNumberFormat="1" applyFont="1" applyFill="1" applyBorder="1" applyAlignment="1" applyProtection="1">
      <alignment horizontal="right" vertical="center"/>
    </xf>
    <xf numFmtId="1" fontId="14" fillId="0" borderId="0" xfId="2" applyNumberFormat="1" applyFont="1" applyFill="1" applyBorder="1"/>
    <xf numFmtId="0" fontId="10" fillId="0" borderId="1" xfId="2" applyFont="1" applyFill="1" applyBorder="1"/>
    <xf numFmtId="0" fontId="10" fillId="2" borderId="1" xfId="2" applyFont="1" applyFill="1" applyBorder="1"/>
    <xf numFmtId="0" fontId="15" fillId="0" borderId="0" xfId="2" applyFont="1" applyFill="1" applyAlignment="1">
      <alignment vertical="center"/>
    </xf>
    <xf numFmtId="0" fontId="3" fillId="0" borderId="2" xfId="2" applyFont="1" applyBorder="1" applyAlignment="1">
      <alignment horizontal="right" vertical="center"/>
    </xf>
    <xf numFmtId="0" fontId="10" fillId="0" borderId="1" xfId="2" applyFont="1" applyBorder="1"/>
    <xf numFmtId="0" fontId="15" fillId="0" borderId="1" xfId="2" applyFont="1" applyFill="1" applyBorder="1"/>
    <xf numFmtId="0" fontId="15" fillId="0" borderId="0" xfId="0" applyFont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5" fillId="0" borderId="1" xfId="2" applyFont="1" applyBorder="1" applyAlignment="1">
      <alignment horizontal="right" vertical="center" wrapText="1"/>
    </xf>
    <xf numFmtId="0" fontId="10" fillId="0" borderId="0" xfId="3" applyFont="1">
      <alignment vertical="center"/>
    </xf>
    <xf numFmtId="176" fontId="3" fillId="0" borderId="0" xfId="2" applyNumberFormat="1" applyFont="1" applyFill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0" fillId="0" borderId="0" xfId="2" applyNumberFormat="1" applyFont="1" applyFill="1" applyAlignment="1">
      <alignment vertical="center"/>
    </xf>
    <xf numFmtId="0" fontId="17" fillId="0" borderId="0" xfId="4" applyFont="1"/>
    <xf numFmtId="0" fontId="10" fillId="0" borderId="0" xfId="4" applyFont="1"/>
    <xf numFmtId="0" fontId="20" fillId="0" borderId="0" xfId="4" applyFont="1" applyAlignment="1">
      <alignment horizontal="center"/>
    </xf>
    <xf numFmtId="0" fontId="21" fillId="0" borderId="0" xfId="4" applyFont="1"/>
    <xf numFmtId="0" fontId="22" fillId="0" borderId="0" xfId="4" applyFont="1" applyAlignment="1">
      <alignment horizontal="center"/>
    </xf>
    <xf numFmtId="0" fontId="18" fillId="0" borderId="0" xfId="4" applyFont="1" applyAlignment="1">
      <alignment horizontal="center" wrapText="1"/>
    </xf>
    <xf numFmtId="0" fontId="18" fillId="0" borderId="0" xfId="4" applyFont="1" applyAlignment="1">
      <alignment horizontal="center"/>
    </xf>
    <xf numFmtId="0" fontId="19" fillId="0" borderId="0" xfId="4" applyFont="1" applyAlignment="1">
      <alignment horizontal="center" wrapText="1"/>
    </xf>
    <xf numFmtId="0" fontId="19" fillId="0" borderId="0" xfId="4" applyFont="1" applyAlignment="1">
      <alignment horizontal="center"/>
    </xf>
    <xf numFmtId="0" fontId="20" fillId="0" borderId="0" xfId="4" applyFont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3" fillId="0" borderId="2" xfId="2" applyFont="1" applyFill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10" fillId="0" borderId="1" xfId="3" applyBorder="1" applyAlignment="1">
      <alignment horizontal="center" vertical="center"/>
    </xf>
    <xf numFmtId="176" fontId="12" fillId="0" borderId="1" xfId="3" applyNumberFormat="1" applyFont="1" applyFill="1" applyBorder="1" applyAlignment="1">
      <alignment horizontal="center" vertical="center"/>
    </xf>
    <xf numFmtId="0" fontId="11" fillId="0" borderId="1" xfId="3" applyFont="1" applyBorder="1" applyAlignment="1"/>
    <xf numFmtId="0" fontId="10" fillId="0" borderId="0" xfId="3" applyFont="1" applyAlignment="1">
      <alignment vertical="center" wrapText="1"/>
    </xf>
    <xf numFmtId="0" fontId="10" fillId="0" borderId="0" xfId="3" applyAlignment="1">
      <alignment vertical="center" wrapText="1"/>
    </xf>
  </cellXfs>
  <cellStyles count="6">
    <cellStyle name=" 1" xfId="1"/>
    <cellStyle name="3232" xfId="2"/>
    <cellStyle name="常规" xfId="0" builtinId="0"/>
    <cellStyle name="常规 2" xfId="3"/>
    <cellStyle name="常规_2015年决算草案" xfId="4"/>
    <cellStyle name="常规_Sheet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A7" sqref="A7:H7"/>
    </sheetView>
  </sheetViews>
  <sheetFormatPr defaultColWidth="6.3984375" defaultRowHeight="14.25"/>
  <cols>
    <col min="1" max="1" width="14.8984375" style="61" bestFit="1" customWidth="1"/>
    <col min="2" max="16384" width="6.3984375" style="61"/>
  </cols>
  <sheetData>
    <row r="1" spans="1:8">
      <c r="A1" s="60" t="s">
        <v>135</v>
      </c>
    </row>
    <row r="7" spans="1:8" ht="72" customHeight="1">
      <c r="A7" s="65" t="s">
        <v>137</v>
      </c>
      <c r="B7" s="66"/>
      <c r="C7" s="66"/>
      <c r="D7" s="66"/>
      <c r="E7" s="66"/>
      <c r="F7" s="66"/>
      <c r="G7" s="66"/>
      <c r="H7" s="66"/>
    </row>
    <row r="38" spans="1:8" ht="41.25" customHeight="1">
      <c r="A38" s="67" t="s">
        <v>136</v>
      </c>
      <c r="B38" s="68"/>
      <c r="C38" s="68"/>
      <c r="D38" s="68"/>
      <c r="E38" s="68"/>
      <c r="F38" s="68"/>
      <c r="G38" s="68"/>
      <c r="H38" s="68"/>
    </row>
  </sheetData>
  <mergeCells count="2">
    <mergeCell ref="A7:H7"/>
    <mergeCell ref="A38:H38"/>
  </mergeCells>
  <phoneticPr fontId="7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9"/>
  <sheetViews>
    <sheetView workbookViewId="0">
      <selection activeCell="E27" sqref="E27"/>
    </sheetView>
  </sheetViews>
  <sheetFormatPr defaultColWidth="6.3984375" defaultRowHeight="14.25"/>
  <cols>
    <col min="1" max="16384" width="6.3984375" style="61"/>
  </cols>
  <sheetData>
    <row r="3" spans="1:9" ht="21.75" customHeight="1">
      <c r="A3" s="69" t="s">
        <v>138</v>
      </c>
      <c r="B3" s="69"/>
      <c r="C3" s="69"/>
      <c r="D3" s="69"/>
      <c r="E3" s="69"/>
      <c r="F3" s="69"/>
      <c r="G3" s="69"/>
      <c r="H3" s="69"/>
      <c r="I3" s="69"/>
    </row>
    <row r="4" spans="1:9" ht="21.75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9" ht="18" customHeight="1">
      <c r="A5" s="63" t="s">
        <v>139</v>
      </c>
    </row>
    <row r="6" spans="1:9" ht="8.25" customHeight="1"/>
    <row r="7" spans="1:9" ht="18" customHeight="1">
      <c r="A7" s="61" t="s">
        <v>140</v>
      </c>
    </row>
    <row r="8" spans="1:9" ht="18" customHeight="1">
      <c r="A8" s="61" t="s">
        <v>141</v>
      </c>
    </row>
    <row r="9" spans="1:9" ht="18" customHeight="1">
      <c r="A9" s="61" t="s">
        <v>142</v>
      </c>
    </row>
    <row r="10" spans="1:9" ht="18" customHeight="1">
      <c r="A10" s="61" t="s">
        <v>143</v>
      </c>
    </row>
    <row r="11" spans="1:9" ht="18" customHeight="1">
      <c r="A11" s="61" t="s">
        <v>144</v>
      </c>
    </row>
    <row r="12" spans="1:9" ht="18" customHeight="1"/>
    <row r="13" spans="1:9" ht="18" customHeight="1"/>
    <row r="14" spans="1:9" ht="18" customHeight="1"/>
    <row r="15" spans="1:9" ht="18" customHeight="1"/>
    <row r="16" spans="1:9" ht="18" customHeight="1"/>
    <row r="17" spans="1:1" ht="18" customHeight="1"/>
    <row r="18" spans="1:1" ht="18" customHeight="1"/>
    <row r="19" spans="1:1" ht="18" customHeight="1"/>
    <row r="20" spans="1:1" ht="18" customHeight="1"/>
    <row r="21" spans="1:1" ht="18" customHeight="1"/>
    <row r="22" spans="1:1" ht="18" customHeight="1">
      <c r="A22" s="64"/>
    </row>
    <row r="23" spans="1:1" s="63" customFormat="1" ht="18" customHeight="1"/>
    <row r="24" spans="1:1" s="63" customFormat="1" ht="6.75" customHeight="1"/>
    <row r="25" spans="1:1" ht="18" customHeight="1"/>
    <row r="26" spans="1:1" ht="18" customHeight="1"/>
    <row r="27" spans="1:1" ht="18" customHeight="1"/>
    <row r="28" spans="1:1" ht="18" customHeight="1"/>
    <row r="29" spans="1:1" ht="18" customHeight="1"/>
  </sheetData>
  <mergeCells count="1">
    <mergeCell ref="A3:I3"/>
  </mergeCells>
  <phoneticPr fontId="7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7"/>
  <sheetViews>
    <sheetView tabSelected="1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D13" sqref="D13"/>
    </sheetView>
  </sheetViews>
  <sheetFormatPr defaultRowHeight="18.75"/>
  <cols>
    <col min="1" max="1" width="26.19921875" style="4" customWidth="1"/>
    <col min="2" max="2" width="7.3984375" style="4" customWidth="1"/>
    <col min="3" max="3" width="8.796875" style="16"/>
    <col min="4" max="4" width="8.796875" style="45"/>
    <col min="5" max="5" width="9.19921875" style="4" bestFit="1" customWidth="1"/>
    <col min="6" max="6" width="9.3984375" style="4" customWidth="1"/>
    <col min="7" max="7" width="8.59765625" style="59" customWidth="1"/>
    <col min="8" max="8" width="8.796875" style="4"/>
    <col min="9" max="9" width="19.5" style="4" customWidth="1"/>
    <col min="10" max="16384" width="8.796875" style="4"/>
  </cols>
  <sheetData>
    <row r="1" spans="1:9" ht="40.5" customHeight="1">
      <c r="A1" s="74" t="s">
        <v>93</v>
      </c>
      <c r="B1" s="74"/>
      <c r="C1" s="74"/>
      <c r="D1" s="74"/>
      <c r="E1" s="74"/>
      <c r="F1" s="74"/>
      <c r="G1" s="74"/>
      <c r="H1" s="74"/>
      <c r="I1" s="74"/>
    </row>
    <row r="2" spans="1:9">
      <c r="A2" s="5" t="s">
        <v>0</v>
      </c>
      <c r="B2" s="6"/>
      <c r="C2" s="6"/>
      <c r="D2" s="6"/>
      <c r="E2" s="6"/>
      <c r="F2" s="6"/>
      <c r="G2" s="55"/>
      <c r="H2" s="75" t="s">
        <v>6</v>
      </c>
      <c r="I2" s="75"/>
    </row>
    <row r="3" spans="1:9" s="8" customFormat="1" ht="20.25" customHeight="1">
      <c r="A3" s="70" t="s">
        <v>9</v>
      </c>
      <c r="B3" s="71" t="s">
        <v>78</v>
      </c>
      <c r="C3" s="70" t="s">
        <v>79</v>
      </c>
      <c r="D3" s="70"/>
      <c r="E3" s="70" t="s">
        <v>80</v>
      </c>
      <c r="F3" s="70"/>
      <c r="G3" s="72" t="s">
        <v>81</v>
      </c>
      <c r="H3" s="73"/>
      <c r="I3" s="70" t="s">
        <v>5</v>
      </c>
    </row>
    <row r="4" spans="1:9" s="8" customFormat="1" ht="30" customHeight="1">
      <c r="A4" s="70"/>
      <c r="B4" s="70"/>
      <c r="C4" s="7" t="s">
        <v>1</v>
      </c>
      <c r="D4" s="7" t="s">
        <v>82</v>
      </c>
      <c r="E4" s="7" t="s">
        <v>2</v>
      </c>
      <c r="F4" s="9" t="s">
        <v>10</v>
      </c>
      <c r="G4" s="56" t="s">
        <v>4</v>
      </c>
      <c r="H4" s="10" t="s">
        <v>3</v>
      </c>
      <c r="I4" s="70"/>
    </row>
    <row r="5" spans="1:9" ht="19.5" customHeight="1">
      <c r="A5" s="3" t="s">
        <v>7</v>
      </c>
      <c r="B5" s="1">
        <f>SUM(B6:B18)</f>
        <v>184362</v>
      </c>
      <c r="C5" s="1">
        <f>SUM(C6:C18)</f>
        <v>226400</v>
      </c>
      <c r="D5" s="1">
        <f>SUM(D6:D18)</f>
        <v>163361</v>
      </c>
      <c r="E5" s="57">
        <f>D5/C5*100</f>
        <v>72.155918727915193</v>
      </c>
      <c r="F5" s="2">
        <f>D5-C5</f>
        <v>-63039</v>
      </c>
      <c r="G5" s="57">
        <f>D5/B5*100-100</f>
        <v>-11.391176055803257</v>
      </c>
      <c r="H5" s="2">
        <f>D5-B5</f>
        <v>-21001</v>
      </c>
      <c r="I5" s="2"/>
    </row>
    <row r="6" spans="1:9" ht="19.5" customHeight="1">
      <c r="A6" s="13" t="s">
        <v>28</v>
      </c>
      <c r="B6" s="1">
        <v>30586</v>
      </c>
      <c r="C6" s="43">
        <v>42000</v>
      </c>
      <c r="D6" s="44">
        <v>31146</v>
      </c>
      <c r="E6" s="57">
        <f t="shared" ref="E6:E26" si="0">D6/C6*100</f>
        <v>74.157142857142858</v>
      </c>
      <c r="F6" s="2">
        <f t="shared" ref="F6:F26" si="1">D6-C6</f>
        <v>-10854</v>
      </c>
      <c r="G6" s="57">
        <f t="shared" ref="G6:G26" si="2">D6/B6*100-100</f>
        <v>1.8309030275289331</v>
      </c>
      <c r="H6" s="2">
        <f t="shared" ref="H6:H26" si="3">D6-B6</f>
        <v>560</v>
      </c>
      <c r="I6" s="2"/>
    </row>
    <row r="7" spans="1:9" ht="19.5" customHeight="1">
      <c r="A7" s="14" t="s">
        <v>16</v>
      </c>
      <c r="B7" s="1">
        <v>39212</v>
      </c>
      <c r="C7" s="43">
        <v>40000</v>
      </c>
      <c r="D7" s="43">
        <v>24089</v>
      </c>
      <c r="E7" s="57">
        <f t="shared" si="0"/>
        <v>60.222500000000004</v>
      </c>
      <c r="F7" s="2">
        <f t="shared" si="1"/>
        <v>-15911</v>
      </c>
      <c r="G7" s="57">
        <f t="shared" si="2"/>
        <v>-38.567275323880445</v>
      </c>
      <c r="H7" s="2">
        <f t="shared" si="3"/>
        <v>-15123</v>
      </c>
      <c r="I7" s="2"/>
    </row>
    <row r="8" spans="1:9" ht="19.5" customHeight="1">
      <c r="A8" s="14" t="s">
        <v>17</v>
      </c>
      <c r="B8" s="1">
        <v>19806</v>
      </c>
      <c r="C8" s="43">
        <v>54000</v>
      </c>
      <c r="D8" s="44">
        <v>33350</v>
      </c>
      <c r="E8" s="57">
        <f t="shared" si="0"/>
        <v>61.75925925925926</v>
      </c>
      <c r="F8" s="2">
        <f t="shared" si="1"/>
        <v>-20650</v>
      </c>
      <c r="G8" s="57">
        <f t="shared" si="2"/>
        <v>68.383318186408161</v>
      </c>
      <c r="H8" s="2">
        <f t="shared" si="3"/>
        <v>13544</v>
      </c>
      <c r="I8" s="2"/>
    </row>
    <row r="9" spans="1:9" ht="19.5" customHeight="1">
      <c r="A9" s="14" t="s">
        <v>18</v>
      </c>
      <c r="B9" s="1">
        <v>22161</v>
      </c>
      <c r="C9" s="43">
        <v>22200</v>
      </c>
      <c r="D9" s="44">
        <v>15103</v>
      </c>
      <c r="E9" s="57">
        <f t="shared" si="0"/>
        <v>68.031531531531527</v>
      </c>
      <c r="F9" s="2">
        <f t="shared" si="1"/>
        <v>-7097</v>
      </c>
      <c r="G9" s="57">
        <f t="shared" si="2"/>
        <v>-31.84874328775777</v>
      </c>
      <c r="H9" s="2">
        <f t="shared" si="3"/>
        <v>-7058</v>
      </c>
      <c r="I9" s="2"/>
    </row>
    <row r="10" spans="1:9" ht="19.5" customHeight="1">
      <c r="A10" s="14" t="s">
        <v>19</v>
      </c>
      <c r="B10" s="1">
        <v>5259</v>
      </c>
      <c r="C10" s="43">
        <v>6000</v>
      </c>
      <c r="D10" s="44">
        <v>3961</v>
      </c>
      <c r="E10" s="57">
        <f t="shared" si="0"/>
        <v>66.016666666666666</v>
      </c>
      <c r="F10" s="2">
        <f t="shared" si="1"/>
        <v>-2039</v>
      </c>
      <c r="G10" s="57">
        <f t="shared" si="2"/>
        <v>-24.681498383723138</v>
      </c>
      <c r="H10" s="2">
        <f t="shared" si="3"/>
        <v>-1298</v>
      </c>
      <c r="I10" s="2"/>
    </row>
    <row r="11" spans="1:9" ht="19.5" customHeight="1">
      <c r="A11" s="14" t="s">
        <v>20</v>
      </c>
      <c r="B11" s="1">
        <v>6085</v>
      </c>
      <c r="C11" s="43">
        <v>6100</v>
      </c>
      <c r="D11" s="44">
        <v>4229</v>
      </c>
      <c r="E11" s="57">
        <f t="shared" si="0"/>
        <v>69.327868852459019</v>
      </c>
      <c r="F11" s="2">
        <f t="shared" si="1"/>
        <v>-1871</v>
      </c>
      <c r="G11" s="57">
        <f t="shared" si="2"/>
        <v>-30.501232539030397</v>
      </c>
      <c r="H11" s="2">
        <f t="shared" si="3"/>
        <v>-1856</v>
      </c>
      <c r="I11" s="2"/>
    </row>
    <row r="12" spans="1:9" ht="19.5" customHeight="1">
      <c r="A12" s="14" t="s">
        <v>21</v>
      </c>
      <c r="B12" s="1">
        <v>4652</v>
      </c>
      <c r="C12" s="43">
        <v>4700</v>
      </c>
      <c r="D12" s="44">
        <v>5973</v>
      </c>
      <c r="E12" s="57">
        <f t="shared" si="0"/>
        <v>127.08510638297872</v>
      </c>
      <c r="F12" s="2">
        <f t="shared" si="1"/>
        <v>1273</v>
      </c>
      <c r="G12" s="57">
        <f t="shared" si="2"/>
        <v>28.396388650042979</v>
      </c>
      <c r="H12" s="2">
        <f t="shared" si="3"/>
        <v>1321</v>
      </c>
      <c r="I12" s="2"/>
    </row>
    <row r="13" spans="1:9" ht="19.5" customHeight="1">
      <c r="A13" s="14" t="s">
        <v>22</v>
      </c>
      <c r="B13" s="1">
        <v>6601</v>
      </c>
      <c r="C13" s="43">
        <v>6700</v>
      </c>
      <c r="D13" s="44">
        <v>6486</v>
      </c>
      <c r="E13" s="57">
        <f t="shared" si="0"/>
        <v>96.805970149253724</v>
      </c>
      <c r="F13" s="2">
        <f t="shared" si="1"/>
        <v>-214</v>
      </c>
      <c r="G13" s="57">
        <f t="shared" si="2"/>
        <v>-1.7421602787456436</v>
      </c>
      <c r="H13" s="2">
        <f t="shared" si="3"/>
        <v>-115</v>
      </c>
      <c r="I13" s="2"/>
    </row>
    <row r="14" spans="1:9" ht="19.5" customHeight="1">
      <c r="A14" s="14" t="s">
        <v>23</v>
      </c>
      <c r="B14" s="1">
        <v>3447</v>
      </c>
      <c r="C14" s="43">
        <v>3500</v>
      </c>
      <c r="D14" s="44">
        <v>3292</v>
      </c>
      <c r="E14" s="57">
        <f t="shared" si="0"/>
        <v>94.057142857142864</v>
      </c>
      <c r="F14" s="2">
        <f t="shared" si="1"/>
        <v>-208</v>
      </c>
      <c r="G14" s="57">
        <f t="shared" si="2"/>
        <v>-4.4966637655932686</v>
      </c>
      <c r="H14" s="2">
        <f t="shared" si="3"/>
        <v>-155</v>
      </c>
      <c r="I14" s="2"/>
    </row>
    <row r="15" spans="1:9" ht="19.5" customHeight="1">
      <c r="A15" s="14" t="s">
        <v>24</v>
      </c>
      <c r="B15" s="1">
        <v>3130</v>
      </c>
      <c r="C15" s="43">
        <v>3200</v>
      </c>
      <c r="D15" s="44">
        <v>675</v>
      </c>
      <c r="E15" s="57">
        <f t="shared" si="0"/>
        <v>21.09375</v>
      </c>
      <c r="F15" s="2">
        <f t="shared" si="1"/>
        <v>-2525</v>
      </c>
      <c r="G15" s="57">
        <f t="shared" si="2"/>
        <v>-78.434504792332262</v>
      </c>
      <c r="H15" s="2">
        <f t="shared" si="3"/>
        <v>-2455</v>
      </c>
      <c r="I15" s="2"/>
    </row>
    <row r="16" spans="1:9" ht="19.5" customHeight="1">
      <c r="A16" s="14" t="s">
        <v>25</v>
      </c>
      <c r="B16" s="1">
        <v>10800</v>
      </c>
      <c r="C16" s="43">
        <v>11000</v>
      </c>
      <c r="D16" s="44">
        <v>11005</v>
      </c>
      <c r="E16" s="57">
        <f t="shared" si="0"/>
        <v>100.04545454545455</v>
      </c>
      <c r="F16" s="2">
        <f t="shared" si="1"/>
        <v>5</v>
      </c>
      <c r="G16" s="57">
        <f t="shared" si="2"/>
        <v>1.8981481481481524</v>
      </c>
      <c r="H16" s="2">
        <f t="shared" si="3"/>
        <v>205</v>
      </c>
      <c r="I16" s="2"/>
    </row>
    <row r="17" spans="1:9" ht="19.5" customHeight="1">
      <c r="A17" s="14" t="s">
        <v>26</v>
      </c>
      <c r="B17" s="1">
        <v>16277</v>
      </c>
      <c r="C17" s="43">
        <v>12000</v>
      </c>
      <c r="D17" s="44">
        <v>20112</v>
      </c>
      <c r="E17" s="57">
        <f t="shared" si="0"/>
        <v>167.6</v>
      </c>
      <c r="F17" s="2">
        <f t="shared" si="1"/>
        <v>8112</v>
      </c>
      <c r="G17" s="57">
        <f t="shared" si="2"/>
        <v>23.560852736990839</v>
      </c>
      <c r="H17" s="2">
        <f t="shared" si="3"/>
        <v>3835</v>
      </c>
      <c r="I17" s="2"/>
    </row>
    <row r="18" spans="1:9" ht="19.5" customHeight="1">
      <c r="A18" s="14" t="s">
        <v>27</v>
      </c>
      <c r="B18" s="1">
        <v>16346</v>
      </c>
      <c r="C18" s="43">
        <v>15000</v>
      </c>
      <c r="D18" s="44">
        <v>3940</v>
      </c>
      <c r="E18" s="57">
        <f t="shared" si="0"/>
        <v>26.266666666666666</v>
      </c>
      <c r="F18" s="2">
        <f t="shared" si="1"/>
        <v>-11060</v>
      </c>
      <c r="G18" s="57">
        <f t="shared" si="2"/>
        <v>-75.896243729352747</v>
      </c>
      <c r="H18" s="2">
        <f t="shared" si="3"/>
        <v>-12406</v>
      </c>
      <c r="I18" s="2"/>
    </row>
    <row r="19" spans="1:9" ht="19.5" customHeight="1">
      <c r="A19" s="3" t="s">
        <v>8</v>
      </c>
      <c r="B19" s="1">
        <f>SUM(B20:B25)</f>
        <v>54990</v>
      </c>
      <c r="C19" s="1">
        <f>SUM(C20:C25)</f>
        <v>33600</v>
      </c>
      <c r="D19" s="1">
        <f>SUM(D20:D25)</f>
        <v>79987</v>
      </c>
      <c r="E19" s="57">
        <f t="shared" si="0"/>
        <v>238.05654761904762</v>
      </c>
      <c r="F19" s="2">
        <f t="shared" si="1"/>
        <v>46387</v>
      </c>
      <c r="G19" s="57">
        <f t="shared" si="2"/>
        <v>45.457355882887782</v>
      </c>
      <c r="H19" s="2">
        <f t="shared" si="3"/>
        <v>24997</v>
      </c>
      <c r="I19" s="2"/>
    </row>
    <row r="20" spans="1:9" ht="19.5" customHeight="1">
      <c r="A20" s="15" t="s">
        <v>11</v>
      </c>
      <c r="B20" s="1">
        <v>17369</v>
      </c>
      <c r="C20" s="43">
        <v>3000</v>
      </c>
      <c r="D20" s="44">
        <v>43610</v>
      </c>
      <c r="E20" s="57">
        <f t="shared" si="0"/>
        <v>1453.6666666666667</v>
      </c>
      <c r="F20" s="2">
        <f t="shared" si="1"/>
        <v>40610</v>
      </c>
      <c r="G20" s="57">
        <f t="shared" si="2"/>
        <v>151.07950947089643</v>
      </c>
      <c r="H20" s="2">
        <f t="shared" si="3"/>
        <v>26241</v>
      </c>
      <c r="I20" s="2"/>
    </row>
    <row r="21" spans="1:9" ht="19.5" customHeight="1">
      <c r="A21" s="15" t="s">
        <v>12</v>
      </c>
      <c r="B21" s="1">
        <v>1487</v>
      </c>
      <c r="C21" s="43">
        <v>2000</v>
      </c>
      <c r="D21" s="44">
        <v>2787</v>
      </c>
      <c r="E21" s="57">
        <f t="shared" si="0"/>
        <v>139.35</v>
      </c>
      <c r="F21" s="2">
        <f t="shared" si="1"/>
        <v>787</v>
      </c>
      <c r="G21" s="57">
        <f t="shared" si="2"/>
        <v>87.424344317417621</v>
      </c>
      <c r="H21" s="2">
        <f t="shared" si="3"/>
        <v>1300</v>
      </c>
      <c r="I21" s="2"/>
    </row>
    <row r="22" spans="1:9" ht="19.5" customHeight="1">
      <c r="A22" s="15" t="s">
        <v>94</v>
      </c>
      <c r="B22" s="1">
        <v>10873</v>
      </c>
      <c r="C22" s="43">
        <v>5000</v>
      </c>
      <c r="D22" s="44">
        <v>6750</v>
      </c>
      <c r="E22" s="57">
        <f t="shared" si="0"/>
        <v>135</v>
      </c>
      <c r="F22" s="2">
        <f t="shared" si="1"/>
        <v>1750</v>
      </c>
      <c r="G22" s="57">
        <f t="shared" si="2"/>
        <v>-37.919617400901316</v>
      </c>
      <c r="H22" s="2">
        <f t="shared" si="3"/>
        <v>-4123</v>
      </c>
      <c r="I22" s="2"/>
    </row>
    <row r="23" spans="1:9" ht="19.5" customHeight="1">
      <c r="A23" s="15" t="s">
        <v>13</v>
      </c>
      <c r="B23" s="1">
        <v>11582</v>
      </c>
      <c r="C23" s="43"/>
      <c r="D23" s="44">
        <v>5178</v>
      </c>
      <c r="E23" s="57"/>
      <c r="F23" s="2">
        <f t="shared" si="1"/>
        <v>5178</v>
      </c>
      <c r="G23" s="57">
        <f t="shared" si="2"/>
        <v>-55.292695562079089</v>
      </c>
      <c r="H23" s="2">
        <f t="shared" si="3"/>
        <v>-6404</v>
      </c>
      <c r="I23" s="2"/>
    </row>
    <row r="24" spans="1:9" ht="19.5" customHeight="1">
      <c r="A24" s="15" t="s">
        <v>14</v>
      </c>
      <c r="B24" s="1">
        <v>13449</v>
      </c>
      <c r="C24" s="43">
        <v>14000</v>
      </c>
      <c r="D24" s="44">
        <v>21268</v>
      </c>
      <c r="E24" s="57">
        <f t="shared" si="0"/>
        <v>151.91428571428571</v>
      </c>
      <c r="F24" s="2">
        <f t="shared" si="1"/>
        <v>7268</v>
      </c>
      <c r="G24" s="57">
        <f t="shared" si="2"/>
        <v>58.138151535430126</v>
      </c>
      <c r="H24" s="2">
        <f t="shared" si="3"/>
        <v>7819</v>
      </c>
      <c r="I24" s="2"/>
    </row>
    <row r="25" spans="1:9" ht="19.5" customHeight="1">
      <c r="A25" s="15" t="s">
        <v>15</v>
      </c>
      <c r="B25" s="1">
        <v>230</v>
      </c>
      <c r="C25" s="43">
        <v>9600</v>
      </c>
      <c r="D25" s="44">
        <v>394</v>
      </c>
      <c r="E25" s="57">
        <f t="shared" si="0"/>
        <v>4.1041666666666661</v>
      </c>
      <c r="F25" s="2">
        <f t="shared" si="1"/>
        <v>-9206</v>
      </c>
      <c r="G25" s="57">
        <f t="shared" si="2"/>
        <v>71.304347826086968</v>
      </c>
      <c r="H25" s="2">
        <f t="shared" si="3"/>
        <v>164</v>
      </c>
      <c r="I25" s="2"/>
    </row>
    <row r="26" spans="1:9" s="8" customFormat="1" ht="19.5" customHeight="1">
      <c r="A26" s="7" t="s">
        <v>133</v>
      </c>
      <c r="B26" s="11">
        <f>B5+B19</f>
        <v>239352</v>
      </c>
      <c r="C26" s="11">
        <f>C5+C19</f>
        <v>260000</v>
      </c>
      <c r="D26" s="11">
        <f>D5+D19</f>
        <v>243348</v>
      </c>
      <c r="E26" s="58">
        <f t="shared" si="0"/>
        <v>93.595384615384617</v>
      </c>
      <c r="F26" s="11">
        <f t="shared" si="1"/>
        <v>-16652</v>
      </c>
      <c r="G26" s="58">
        <f t="shared" si="2"/>
        <v>1.669507670710928</v>
      </c>
      <c r="H26" s="11">
        <f t="shared" si="3"/>
        <v>3996</v>
      </c>
      <c r="I26" s="2"/>
    </row>
    <row r="27" spans="1:9">
      <c r="A27" s="6"/>
      <c r="B27" s="6"/>
      <c r="C27" s="6"/>
      <c r="D27" s="6"/>
      <c r="E27" s="6"/>
      <c r="F27" s="6"/>
      <c r="G27" s="55"/>
      <c r="H27" s="6"/>
      <c r="I27" s="6"/>
    </row>
  </sheetData>
  <mergeCells count="8">
    <mergeCell ref="A3:A4"/>
    <mergeCell ref="B3:B4"/>
    <mergeCell ref="G3:H3"/>
    <mergeCell ref="A1:I1"/>
    <mergeCell ref="E3:F3"/>
    <mergeCell ref="C3:D3"/>
    <mergeCell ref="I3:I4"/>
    <mergeCell ref="H2:I2"/>
  </mergeCells>
  <phoneticPr fontId="2" type="noConversion"/>
  <printOptions horizontalCentered="1"/>
  <pageMargins left="0.74803149606299213" right="0.55118110236220474" top="0.78740157480314965" bottom="0.78740157480314965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>
      <selection activeCell="D25" sqref="D25"/>
    </sheetView>
  </sheetViews>
  <sheetFormatPr defaultRowHeight="18.75"/>
  <cols>
    <col min="1" max="1" width="26.19921875" customWidth="1"/>
    <col min="2" max="2" width="8.796875" style="49"/>
    <col min="4" max="4" width="8.796875" style="49"/>
    <col min="9" max="9" width="12.09765625" customWidth="1"/>
  </cols>
  <sheetData>
    <row r="1" spans="1:9" ht="25.5">
      <c r="A1" s="76" t="s">
        <v>114</v>
      </c>
      <c r="B1" s="76"/>
      <c r="C1" s="76"/>
      <c r="D1" s="76"/>
      <c r="E1" s="76"/>
      <c r="F1" s="76"/>
      <c r="G1" s="76"/>
      <c r="H1" s="76"/>
      <c r="I1" s="76"/>
    </row>
    <row r="2" spans="1:9">
      <c r="A2" s="27" t="s">
        <v>38</v>
      </c>
      <c r="B2" s="24"/>
      <c r="C2" s="24"/>
      <c r="D2" s="24"/>
      <c r="E2" s="24"/>
      <c r="F2" s="24"/>
      <c r="G2" s="24"/>
      <c r="H2" s="77" t="s">
        <v>29</v>
      </c>
      <c r="I2" s="77"/>
    </row>
    <row r="3" spans="1:9">
      <c r="A3" s="78" t="s">
        <v>39</v>
      </c>
      <c r="B3" s="71" t="s">
        <v>78</v>
      </c>
      <c r="C3" s="70" t="s">
        <v>83</v>
      </c>
      <c r="D3" s="70"/>
      <c r="E3" s="70" t="s">
        <v>84</v>
      </c>
      <c r="F3" s="70"/>
      <c r="G3" s="72" t="s">
        <v>85</v>
      </c>
      <c r="H3" s="73"/>
      <c r="I3" s="70" t="s">
        <v>40</v>
      </c>
    </row>
    <row r="4" spans="1:9" ht="27">
      <c r="A4" s="78"/>
      <c r="B4" s="70"/>
      <c r="C4" s="7" t="s">
        <v>41</v>
      </c>
      <c r="D4" s="7" t="s">
        <v>42</v>
      </c>
      <c r="E4" s="7" t="s">
        <v>43</v>
      </c>
      <c r="F4" s="9" t="s">
        <v>44</v>
      </c>
      <c r="G4" s="10" t="s">
        <v>45</v>
      </c>
      <c r="H4" s="10" t="s">
        <v>46</v>
      </c>
      <c r="I4" s="70"/>
    </row>
    <row r="5" spans="1:9">
      <c r="A5" s="25" t="s">
        <v>95</v>
      </c>
      <c r="B5" s="43">
        <v>55513</v>
      </c>
      <c r="C5" s="43">
        <v>54755</v>
      </c>
      <c r="D5" s="43">
        <v>54755</v>
      </c>
      <c r="E5" s="50">
        <v>100</v>
      </c>
      <c r="F5" s="2">
        <f>D5-C5</f>
        <v>0</v>
      </c>
      <c r="G5" s="57">
        <f>D5/B5*100-100</f>
        <v>-1.3654459315835936</v>
      </c>
      <c r="H5" s="2">
        <f>D5-B5</f>
        <v>-758</v>
      </c>
      <c r="I5" s="28"/>
    </row>
    <row r="6" spans="1:9">
      <c r="A6" s="25" t="s">
        <v>96</v>
      </c>
      <c r="B6" s="43"/>
      <c r="C6" s="1"/>
      <c r="D6" s="43"/>
      <c r="E6" s="50"/>
      <c r="F6" s="2"/>
      <c r="G6" s="57"/>
      <c r="H6" s="2"/>
      <c r="I6" s="28"/>
    </row>
    <row r="7" spans="1:9">
      <c r="A7" s="25" t="s">
        <v>97</v>
      </c>
      <c r="B7" s="43">
        <v>6532</v>
      </c>
      <c r="C7" s="1">
        <v>9283</v>
      </c>
      <c r="D7" s="43">
        <v>8342</v>
      </c>
      <c r="E7" s="57">
        <f t="shared" ref="E7:E25" si="0">D7/C7*100</f>
        <v>89.863190778843048</v>
      </c>
      <c r="F7" s="2">
        <f t="shared" ref="F7:F25" si="1">D7-C7</f>
        <v>-941</v>
      </c>
      <c r="G7" s="57">
        <f t="shared" ref="G7:G25" si="2">D7/B7*100-100</f>
        <v>27.709736680955288</v>
      </c>
      <c r="H7" s="2">
        <f t="shared" ref="H7:H25" si="3">D7-B7</f>
        <v>1810</v>
      </c>
      <c r="I7" s="28"/>
    </row>
    <row r="8" spans="1:9">
      <c r="A8" s="25" t="s">
        <v>98</v>
      </c>
      <c r="B8" s="43">
        <v>127996</v>
      </c>
      <c r="C8" s="1">
        <v>135171</v>
      </c>
      <c r="D8" s="43">
        <v>129362</v>
      </c>
      <c r="E8" s="57">
        <f t="shared" si="0"/>
        <v>95.70248056165893</v>
      </c>
      <c r="F8" s="2">
        <f t="shared" si="1"/>
        <v>-5809</v>
      </c>
      <c r="G8" s="57">
        <f t="shared" si="2"/>
        <v>1.0672208506515801</v>
      </c>
      <c r="H8" s="2">
        <f t="shared" si="3"/>
        <v>1366</v>
      </c>
      <c r="I8" s="2"/>
    </row>
    <row r="9" spans="1:9">
      <c r="A9" s="25" t="s">
        <v>99</v>
      </c>
      <c r="B9" s="43">
        <v>6481</v>
      </c>
      <c r="C9" s="43">
        <v>7105</v>
      </c>
      <c r="D9" s="43">
        <v>7105</v>
      </c>
      <c r="E9" s="50">
        <v>100</v>
      </c>
      <c r="F9" s="2">
        <f t="shared" si="1"/>
        <v>0</v>
      </c>
      <c r="G9" s="57">
        <f t="shared" si="2"/>
        <v>9.6281438049683743</v>
      </c>
      <c r="H9" s="2">
        <f t="shared" si="3"/>
        <v>624</v>
      </c>
      <c r="I9" s="28"/>
    </row>
    <row r="10" spans="1:9">
      <c r="A10" s="25" t="s">
        <v>100</v>
      </c>
      <c r="B10" s="43">
        <v>15713</v>
      </c>
      <c r="C10" s="1">
        <v>7398</v>
      </c>
      <c r="D10" s="43">
        <v>6713</v>
      </c>
      <c r="E10" s="57">
        <f t="shared" si="0"/>
        <v>90.740740740740748</v>
      </c>
      <c r="F10" s="2">
        <f t="shared" si="1"/>
        <v>-685</v>
      </c>
      <c r="G10" s="57">
        <f t="shared" si="2"/>
        <v>-57.277413606567812</v>
      </c>
      <c r="H10" s="2">
        <f t="shared" si="3"/>
        <v>-9000</v>
      </c>
      <c r="I10" s="33"/>
    </row>
    <row r="11" spans="1:9">
      <c r="A11" s="25" t="s">
        <v>101</v>
      </c>
      <c r="B11" s="43">
        <v>22804</v>
      </c>
      <c r="C11" s="1">
        <v>47517</v>
      </c>
      <c r="D11" s="43">
        <v>42331</v>
      </c>
      <c r="E11" s="57">
        <f t="shared" si="0"/>
        <v>89.086011322263616</v>
      </c>
      <c r="F11" s="2">
        <f t="shared" si="1"/>
        <v>-5186</v>
      </c>
      <c r="G11" s="57">
        <f t="shared" si="2"/>
        <v>85.629714085248196</v>
      </c>
      <c r="H11" s="2">
        <f t="shared" si="3"/>
        <v>19527</v>
      </c>
      <c r="I11" s="33"/>
    </row>
    <row r="12" spans="1:9">
      <c r="A12" s="25" t="s">
        <v>102</v>
      </c>
      <c r="B12" s="43">
        <v>37533</v>
      </c>
      <c r="C12" s="1">
        <v>38196</v>
      </c>
      <c r="D12" s="43">
        <v>37935</v>
      </c>
      <c r="E12" s="57">
        <f t="shared" si="0"/>
        <v>99.316682375117821</v>
      </c>
      <c r="F12" s="2">
        <f t="shared" si="1"/>
        <v>-261</v>
      </c>
      <c r="G12" s="57">
        <f t="shared" si="2"/>
        <v>1.0710574694269042</v>
      </c>
      <c r="H12" s="2">
        <f t="shared" si="3"/>
        <v>402</v>
      </c>
      <c r="I12" s="33"/>
    </row>
    <row r="13" spans="1:9">
      <c r="A13" s="25" t="s">
        <v>103</v>
      </c>
      <c r="B13" s="47">
        <v>5339</v>
      </c>
      <c r="C13" s="47">
        <v>8015</v>
      </c>
      <c r="D13" s="47">
        <v>8015</v>
      </c>
      <c r="E13" s="50">
        <f t="shared" si="0"/>
        <v>100</v>
      </c>
      <c r="F13" s="2">
        <f t="shared" si="1"/>
        <v>0</v>
      </c>
      <c r="G13" s="57">
        <f t="shared" si="2"/>
        <v>50.121745645251906</v>
      </c>
      <c r="H13" s="2">
        <f t="shared" si="3"/>
        <v>2676</v>
      </c>
      <c r="I13" s="30"/>
    </row>
    <row r="14" spans="1:9">
      <c r="A14" s="25" t="s">
        <v>104</v>
      </c>
      <c r="B14" s="47">
        <v>15926</v>
      </c>
      <c r="C14" s="47">
        <v>18175</v>
      </c>
      <c r="D14" s="47">
        <v>18175</v>
      </c>
      <c r="E14" s="50">
        <f t="shared" si="0"/>
        <v>100</v>
      </c>
      <c r="F14" s="2">
        <f t="shared" si="1"/>
        <v>0</v>
      </c>
      <c r="G14" s="57">
        <f t="shared" si="2"/>
        <v>14.121562225291967</v>
      </c>
      <c r="H14" s="2">
        <f t="shared" si="3"/>
        <v>2249</v>
      </c>
      <c r="I14" s="30"/>
    </row>
    <row r="15" spans="1:9">
      <c r="A15" s="25" t="s">
        <v>105</v>
      </c>
      <c r="B15" s="47">
        <v>68233</v>
      </c>
      <c r="C15" s="1">
        <v>52401</v>
      </c>
      <c r="D15" s="47">
        <v>46805</v>
      </c>
      <c r="E15" s="57">
        <f t="shared" si="0"/>
        <v>89.320814488273129</v>
      </c>
      <c r="F15" s="2">
        <f t="shared" si="1"/>
        <v>-5596</v>
      </c>
      <c r="G15" s="57">
        <f t="shared" si="2"/>
        <v>-31.404159277768812</v>
      </c>
      <c r="H15" s="2">
        <f t="shared" si="3"/>
        <v>-21428</v>
      </c>
      <c r="I15" s="33"/>
    </row>
    <row r="16" spans="1:9">
      <c r="A16" s="25" t="s">
        <v>106</v>
      </c>
      <c r="B16" s="47">
        <v>7848</v>
      </c>
      <c r="C16" s="47">
        <v>7805</v>
      </c>
      <c r="D16" s="47">
        <v>7805</v>
      </c>
      <c r="E16" s="50">
        <f t="shared" si="0"/>
        <v>100</v>
      </c>
      <c r="F16" s="2">
        <f t="shared" si="1"/>
        <v>0</v>
      </c>
      <c r="G16" s="57">
        <f t="shared" si="2"/>
        <v>-0.54791029561671678</v>
      </c>
      <c r="H16" s="2">
        <f t="shared" si="3"/>
        <v>-43</v>
      </c>
      <c r="I16" s="33"/>
    </row>
    <row r="17" spans="1:9">
      <c r="A17" s="25" t="s">
        <v>107</v>
      </c>
      <c r="B17" s="47">
        <v>5345</v>
      </c>
      <c r="C17" s="47">
        <v>6413</v>
      </c>
      <c r="D17" s="47">
        <v>6413</v>
      </c>
      <c r="E17" s="50">
        <f t="shared" si="0"/>
        <v>100</v>
      </c>
      <c r="F17" s="2">
        <f t="shared" si="1"/>
        <v>0</v>
      </c>
      <c r="G17" s="57">
        <f t="shared" si="2"/>
        <v>19.981290926099149</v>
      </c>
      <c r="H17" s="2">
        <f t="shared" si="3"/>
        <v>1068</v>
      </c>
      <c r="I17" s="30"/>
    </row>
    <row r="18" spans="1:9">
      <c r="A18" s="25" t="s">
        <v>108</v>
      </c>
      <c r="B18" s="47">
        <v>1557</v>
      </c>
      <c r="C18" s="1">
        <v>1947</v>
      </c>
      <c r="D18" s="47">
        <v>1628</v>
      </c>
      <c r="E18" s="57">
        <f t="shared" si="0"/>
        <v>83.615819209039543</v>
      </c>
      <c r="F18" s="2">
        <f t="shared" si="1"/>
        <v>-319</v>
      </c>
      <c r="G18" s="57">
        <f t="shared" si="2"/>
        <v>4.5600513808606138</v>
      </c>
      <c r="H18" s="2">
        <f t="shared" si="3"/>
        <v>71</v>
      </c>
      <c r="I18" s="30"/>
    </row>
    <row r="19" spans="1:9">
      <c r="A19" s="25" t="s">
        <v>109</v>
      </c>
      <c r="B19" s="47"/>
      <c r="C19" s="1"/>
      <c r="D19" s="1"/>
      <c r="E19" s="12"/>
      <c r="F19" s="2"/>
      <c r="G19" s="57"/>
      <c r="H19" s="2"/>
      <c r="I19" s="30"/>
    </row>
    <row r="20" spans="1:9">
      <c r="A20" s="25" t="s">
        <v>47</v>
      </c>
      <c r="B20" s="48"/>
      <c r="C20" s="1">
        <v>40</v>
      </c>
      <c r="D20" s="1">
        <v>40</v>
      </c>
      <c r="E20" s="50">
        <f t="shared" si="0"/>
        <v>100</v>
      </c>
      <c r="F20" s="2">
        <f t="shared" si="1"/>
        <v>0</v>
      </c>
      <c r="G20" s="57"/>
      <c r="H20" s="2">
        <f t="shared" si="3"/>
        <v>40</v>
      </c>
      <c r="I20" s="30"/>
    </row>
    <row r="21" spans="1:9">
      <c r="A21" s="25" t="s">
        <v>110</v>
      </c>
      <c r="B21" s="47">
        <v>595</v>
      </c>
      <c r="C21" s="47">
        <v>188</v>
      </c>
      <c r="D21" s="47">
        <v>188</v>
      </c>
      <c r="E21" s="50">
        <f t="shared" si="0"/>
        <v>100</v>
      </c>
      <c r="F21" s="2">
        <f t="shared" si="1"/>
        <v>0</v>
      </c>
      <c r="G21" s="57">
        <f t="shared" si="2"/>
        <v>-68.403361344537814</v>
      </c>
      <c r="H21" s="2">
        <f t="shared" si="3"/>
        <v>-407</v>
      </c>
      <c r="I21" s="33"/>
    </row>
    <row r="22" spans="1:9">
      <c r="A22" s="25" t="s">
        <v>48</v>
      </c>
      <c r="B22" s="47">
        <v>22857</v>
      </c>
      <c r="C22" s="1">
        <v>26495</v>
      </c>
      <c r="D22" s="47">
        <v>25817</v>
      </c>
      <c r="E22" s="57">
        <f t="shared" si="0"/>
        <v>97.441026608794118</v>
      </c>
      <c r="F22" s="2">
        <f t="shared" si="1"/>
        <v>-678</v>
      </c>
      <c r="G22" s="57">
        <f t="shared" si="2"/>
        <v>12.950080938005868</v>
      </c>
      <c r="H22" s="2">
        <f t="shared" si="3"/>
        <v>2960</v>
      </c>
      <c r="I22" s="30"/>
    </row>
    <row r="23" spans="1:9">
      <c r="A23" s="25" t="s">
        <v>111</v>
      </c>
      <c r="B23" s="47">
        <v>996</v>
      </c>
      <c r="C23" s="47">
        <v>953</v>
      </c>
      <c r="D23" s="47">
        <v>953</v>
      </c>
      <c r="E23" s="50">
        <f t="shared" si="0"/>
        <v>100</v>
      </c>
      <c r="F23" s="2">
        <f t="shared" si="1"/>
        <v>0</v>
      </c>
      <c r="G23" s="57">
        <f t="shared" si="2"/>
        <v>-4.3172690763052231</v>
      </c>
      <c r="H23" s="2">
        <f t="shared" si="3"/>
        <v>-43</v>
      </c>
      <c r="I23" s="30"/>
    </row>
    <row r="24" spans="1:9">
      <c r="A24" s="25" t="s">
        <v>112</v>
      </c>
      <c r="B24" s="47">
        <v>996</v>
      </c>
      <c r="C24" s="47">
        <v>1534</v>
      </c>
      <c r="D24" s="47">
        <v>1534</v>
      </c>
      <c r="E24" s="50">
        <f t="shared" si="0"/>
        <v>100</v>
      </c>
      <c r="F24" s="2">
        <f t="shared" si="1"/>
        <v>0</v>
      </c>
      <c r="G24" s="57">
        <f t="shared" si="2"/>
        <v>54.01606425702812</v>
      </c>
      <c r="H24" s="2">
        <f t="shared" si="3"/>
        <v>538</v>
      </c>
      <c r="I24" s="33"/>
    </row>
    <row r="25" spans="1:9">
      <c r="A25" s="25" t="s">
        <v>49</v>
      </c>
      <c r="B25" s="47">
        <v>2761</v>
      </c>
      <c r="C25" s="1">
        <v>9798</v>
      </c>
      <c r="D25" s="47">
        <f>5468</f>
        <v>5468</v>
      </c>
      <c r="E25" s="57">
        <f t="shared" si="0"/>
        <v>55.807307613798727</v>
      </c>
      <c r="F25" s="2">
        <f t="shared" si="1"/>
        <v>-4330</v>
      </c>
      <c r="G25" s="57">
        <f t="shared" si="2"/>
        <v>98.044186888808412</v>
      </c>
      <c r="H25" s="2">
        <f t="shared" si="3"/>
        <v>2707</v>
      </c>
      <c r="I25" s="33"/>
    </row>
    <row r="26" spans="1:9">
      <c r="A26" s="26" t="s">
        <v>134</v>
      </c>
      <c r="B26" s="29">
        <f>SUM(B5:B25)</f>
        <v>405025</v>
      </c>
      <c r="C26" s="29">
        <f>SUM(C5:C25)</f>
        <v>433189</v>
      </c>
      <c r="D26" s="29">
        <f>SUM(D5:D25)</f>
        <v>409384</v>
      </c>
      <c r="E26" s="58">
        <f>D26/C26*100</f>
        <v>94.504708106623198</v>
      </c>
      <c r="F26" s="11">
        <f>D26-C26</f>
        <v>-23805</v>
      </c>
      <c r="G26" s="58">
        <f>D26/B26*100-100</f>
        <v>1.0762298623541824</v>
      </c>
      <c r="H26" s="11">
        <f>D26-B26</f>
        <v>4359</v>
      </c>
      <c r="I26" s="32"/>
    </row>
    <row r="27" spans="1:9">
      <c r="A27" s="24"/>
      <c r="B27" s="24"/>
      <c r="C27" s="24"/>
      <c r="D27" s="24"/>
      <c r="E27" s="24"/>
      <c r="F27" s="24"/>
      <c r="G27" s="24"/>
      <c r="H27" s="24"/>
      <c r="I27" s="31"/>
    </row>
  </sheetData>
  <mergeCells count="8">
    <mergeCell ref="A1:I1"/>
    <mergeCell ref="H2:I2"/>
    <mergeCell ref="A3:A4"/>
    <mergeCell ref="B3:B4"/>
    <mergeCell ref="C3:D3"/>
    <mergeCell ref="E3:F3"/>
    <mergeCell ref="G3:H3"/>
    <mergeCell ref="I3:I4"/>
  </mergeCells>
  <phoneticPr fontId="2" type="noConversion"/>
  <pageMargins left="1.07" right="0.7" top="1.01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6" sqref="C6"/>
    </sheetView>
  </sheetViews>
  <sheetFormatPr defaultRowHeight="18.75"/>
  <cols>
    <col min="1" max="1" width="28.8984375" customWidth="1"/>
    <col min="2" max="2" width="15.8984375" customWidth="1"/>
    <col min="3" max="3" width="31.59765625" customWidth="1"/>
    <col min="4" max="4" width="16.796875" customWidth="1"/>
  </cols>
  <sheetData>
    <row r="1" spans="1:4" ht="25.5">
      <c r="A1" s="76" t="s">
        <v>113</v>
      </c>
      <c r="B1" s="76"/>
      <c r="C1" s="76"/>
      <c r="D1" s="76"/>
    </row>
    <row r="2" spans="1:4">
      <c r="A2" s="34" t="s">
        <v>92</v>
      </c>
      <c r="B2" s="34"/>
      <c r="C2" s="34"/>
      <c r="D2" s="37" t="s">
        <v>29</v>
      </c>
    </row>
    <row r="3" spans="1:4" ht="30.75" customHeight="1">
      <c r="A3" s="35" t="s">
        <v>39</v>
      </c>
      <c r="B3" s="35" t="s">
        <v>50</v>
      </c>
      <c r="C3" s="35" t="s">
        <v>39</v>
      </c>
      <c r="D3" s="35" t="s">
        <v>50</v>
      </c>
    </row>
    <row r="4" spans="1:4" ht="30.75" customHeight="1">
      <c r="A4" s="36" t="s">
        <v>115</v>
      </c>
      <c r="B4" s="52">
        <v>243348</v>
      </c>
      <c r="C4" s="36" t="s">
        <v>116</v>
      </c>
      <c r="D4" s="52">
        <v>409384</v>
      </c>
    </row>
    <row r="5" spans="1:4" ht="30.75" customHeight="1">
      <c r="A5" s="36" t="s">
        <v>118</v>
      </c>
      <c r="B5" s="52">
        <v>196703</v>
      </c>
      <c r="C5" s="36" t="s">
        <v>117</v>
      </c>
      <c r="D5" s="52">
        <v>2475</v>
      </c>
    </row>
    <row r="6" spans="1:4" ht="30.75" customHeight="1">
      <c r="A6" s="36" t="s">
        <v>119</v>
      </c>
      <c r="B6" s="52">
        <v>59362</v>
      </c>
      <c r="C6" s="36" t="s">
        <v>120</v>
      </c>
      <c r="D6" s="52">
        <v>46077</v>
      </c>
    </row>
    <row r="7" spans="1:4" ht="30.75" customHeight="1">
      <c r="A7" s="36" t="s">
        <v>51</v>
      </c>
      <c r="B7" s="52">
        <v>34904</v>
      </c>
      <c r="C7" s="36" t="s">
        <v>52</v>
      </c>
      <c r="D7" s="52">
        <v>76381</v>
      </c>
    </row>
    <row r="8" spans="1:4" ht="30.75" customHeight="1">
      <c r="A8" s="36"/>
      <c r="B8" s="52"/>
      <c r="C8" s="36"/>
      <c r="D8" s="52"/>
    </row>
    <row r="9" spans="1:4" ht="30.75" customHeight="1">
      <c r="A9" s="35" t="s">
        <v>53</v>
      </c>
      <c r="B9" s="53">
        <f>SUM(B4:B8)</f>
        <v>534317</v>
      </c>
      <c r="C9" s="35" t="s">
        <v>54</v>
      </c>
      <c r="D9" s="53">
        <f>SUM(D4:D8)</f>
        <v>534317</v>
      </c>
    </row>
  </sheetData>
  <mergeCells count="1">
    <mergeCell ref="A1:D1"/>
  </mergeCells>
  <phoneticPr fontId="2" type="noConversion"/>
  <pageMargins left="1.21" right="0.7" top="1.39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A19" sqref="A19:IV19"/>
    </sheetView>
  </sheetViews>
  <sheetFormatPr defaultRowHeight="18.75"/>
  <cols>
    <col min="1" max="1" width="33.296875" customWidth="1"/>
    <col min="2" max="2" width="14.8984375" customWidth="1"/>
    <col min="3" max="3" width="27.5" customWidth="1"/>
    <col min="4" max="4" width="14.8984375" customWidth="1"/>
  </cols>
  <sheetData>
    <row r="1" spans="1:4" ht="25.5">
      <c r="A1" s="76" t="s">
        <v>121</v>
      </c>
      <c r="B1" s="76"/>
      <c r="C1" s="76"/>
      <c r="D1" s="76"/>
    </row>
    <row r="2" spans="1:4">
      <c r="A2" s="34" t="s">
        <v>130</v>
      </c>
      <c r="D2" s="46" t="s">
        <v>29</v>
      </c>
    </row>
    <row r="3" spans="1:4">
      <c r="A3" s="79" t="s">
        <v>55</v>
      </c>
      <c r="B3" s="80" t="s">
        <v>56</v>
      </c>
      <c r="C3" s="79" t="s">
        <v>55</v>
      </c>
      <c r="D3" s="79" t="s">
        <v>57</v>
      </c>
    </row>
    <row r="4" spans="1:4">
      <c r="A4" s="79"/>
      <c r="B4" s="81"/>
      <c r="C4" s="79"/>
      <c r="D4" s="79"/>
    </row>
    <row r="5" spans="1:4" ht="21.75" customHeight="1">
      <c r="A5" s="38" t="s">
        <v>58</v>
      </c>
      <c r="B5" s="28">
        <v>765</v>
      </c>
      <c r="C5" s="38" t="s">
        <v>123</v>
      </c>
      <c r="D5" s="39"/>
    </row>
    <row r="6" spans="1:4" ht="21.75" customHeight="1">
      <c r="A6" s="38" t="s">
        <v>59</v>
      </c>
      <c r="B6" s="28"/>
      <c r="C6" s="38" t="s">
        <v>124</v>
      </c>
      <c r="D6" s="39">
        <v>54</v>
      </c>
    </row>
    <row r="7" spans="1:4" ht="21.75" customHeight="1">
      <c r="A7" s="38" t="s">
        <v>60</v>
      </c>
      <c r="B7" s="28"/>
      <c r="C7" s="38" t="s">
        <v>125</v>
      </c>
      <c r="D7" s="39">
        <v>14141</v>
      </c>
    </row>
    <row r="8" spans="1:4" ht="21.75" customHeight="1">
      <c r="A8" s="38" t="s">
        <v>61</v>
      </c>
      <c r="B8" s="28"/>
      <c r="C8" s="38" t="s">
        <v>126</v>
      </c>
      <c r="D8" s="39">
        <v>5124</v>
      </c>
    </row>
    <row r="9" spans="1:4" ht="21.75" customHeight="1">
      <c r="A9" s="38" t="s">
        <v>62</v>
      </c>
      <c r="B9" s="28"/>
      <c r="C9" s="38" t="s">
        <v>127</v>
      </c>
      <c r="D9" s="39">
        <v>551</v>
      </c>
    </row>
    <row r="10" spans="1:4" ht="21.75" customHeight="1">
      <c r="A10" s="38" t="s">
        <v>63</v>
      </c>
      <c r="B10" s="28"/>
      <c r="C10" s="38" t="s">
        <v>128</v>
      </c>
      <c r="D10" s="39"/>
    </row>
    <row r="11" spans="1:4" ht="21.75" customHeight="1">
      <c r="A11" s="38" t="s">
        <v>64</v>
      </c>
      <c r="B11" s="28"/>
      <c r="C11" s="38" t="s">
        <v>129</v>
      </c>
      <c r="D11" s="39">
        <v>2494</v>
      </c>
    </row>
    <row r="12" spans="1:4" ht="21.75" customHeight="1">
      <c r="A12" s="38" t="s">
        <v>65</v>
      </c>
      <c r="B12" s="28">
        <v>11000</v>
      </c>
      <c r="C12" s="38"/>
      <c r="D12" s="51"/>
    </row>
    <row r="13" spans="1:4" ht="21.75" customHeight="1">
      <c r="A13" s="38" t="s">
        <v>66</v>
      </c>
      <c r="B13" s="28">
        <v>47</v>
      </c>
      <c r="C13" s="38"/>
      <c r="D13" s="39"/>
    </row>
    <row r="14" spans="1:4" ht="21.75" customHeight="1">
      <c r="A14" s="38" t="s">
        <v>67</v>
      </c>
      <c r="B14" s="28"/>
      <c r="C14" s="38"/>
      <c r="D14" s="39"/>
    </row>
    <row r="15" spans="1:4" ht="21.75" customHeight="1">
      <c r="A15" s="38" t="s">
        <v>68</v>
      </c>
      <c r="B15" s="28"/>
      <c r="C15" s="38"/>
      <c r="D15" s="39"/>
    </row>
    <row r="16" spans="1:4" ht="21.75" customHeight="1">
      <c r="A16" s="38" t="s">
        <v>69</v>
      </c>
      <c r="B16" s="41"/>
      <c r="C16" s="38"/>
      <c r="D16" s="39"/>
    </row>
    <row r="17" spans="1:4" ht="21.75" customHeight="1">
      <c r="A17" s="38" t="s">
        <v>87</v>
      </c>
      <c r="B17" s="28">
        <v>5124</v>
      </c>
      <c r="C17" s="38"/>
      <c r="D17" s="39"/>
    </row>
    <row r="18" spans="1:4" ht="21.75" customHeight="1">
      <c r="A18" s="38" t="s">
        <v>86</v>
      </c>
      <c r="B18" s="39"/>
      <c r="C18" s="38"/>
      <c r="D18" s="39"/>
    </row>
    <row r="19" spans="1:4" ht="21.75" customHeight="1">
      <c r="A19" s="26" t="s">
        <v>70</v>
      </c>
      <c r="B19" s="40">
        <f>SUM(B5:B18)</f>
        <v>16936</v>
      </c>
      <c r="C19" s="26" t="s">
        <v>71</v>
      </c>
      <c r="D19" s="40">
        <f>SUM(D5:D18)</f>
        <v>22364</v>
      </c>
    </row>
    <row r="20" spans="1:4" ht="21.75" customHeight="1">
      <c r="A20" s="38" t="s">
        <v>72</v>
      </c>
      <c r="B20" s="39">
        <v>14153</v>
      </c>
      <c r="C20" s="38" t="s">
        <v>122</v>
      </c>
      <c r="D20" s="39">
        <v>21</v>
      </c>
    </row>
    <row r="21" spans="1:4" ht="21.75" customHeight="1">
      <c r="A21" s="38" t="s">
        <v>118</v>
      </c>
      <c r="B21" s="39">
        <v>14777</v>
      </c>
      <c r="C21" s="38" t="s">
        <v>74</v>
      </c>
      <c r="D21" s="39">
        <v>9498</v>
      </c>
    </row>
    <row r="22" spans="1:4" ht="21.75" customHeight="1">
      <c r="A22" s="38" t="s">
        <v>73</v>
      </c>
      <c r="B22" s="39"/>
      <c r="C22" s="38" t="s">
        <v>75</v>
      </c>
      <c r="D22" s="39">
        <v>13983</v>
      </c>
    </row>
    <row r="23" spans="1:4" ht="21.75" customHeight="1">
      <c r="A23" s="38" t="s">
        <v>88</v>
      </c>
      <c r="B23" s="28">
        <v>25286</v>
      </c>
      <c r="C23" s="38" t="s">
        <v>89</v>
      </c>
      <c r="D23" s="39">
        <v>25286</v>
      </c>
    </row>
    <row r="24" spans="1:4" ht="21.75" customHeight="1">
      <c r="A24" s="26" t="s">
        <v>76</v>
      </c>
      <c r="B24" s="40">
        <f>SUM(B19:B23)</f>
        <v>71152</v>
      </c>
      <c r="C24" s="26" t="s">
        <v>77</v>
      </c>
      <c r="D24" s="40">
        <f>SUM(D19:D23)</f>
        <v>71152</v>
      </c>
    </row>
    <row r="27" spans="1:4">
      <c r="D27" s="42"/>
    </row>
  </sheetData>
  <mergeCells count="5">
    <mergeCell ref="A1:D1"/>
    <mergeCell ref="A3:A4"/>
    <mergeCell ref="C3:C4"/>
    <mergeCell ref="B3:B4"/>
    <mergeCell ref="D3:D4"/>
  </mergeCells>
  <phoneticPr fontId="2" type="noConversion"/>
  <pageMargins left="1.3" right="0.7" top="0.98" bottom="0.44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G7" sqref="G7"/>
    </sheetView>
  </sheetViews>
  <sheetFormatPr defaultRowHeight="18.75"/>
  <cols>
    <col min="1" max="6" width="16.69921875" customWidth="1"/>
  </cols>
  <sheetData>
    <row r="3" spans="1:6" ht="25.5">
      <c r="A3" s="82" t="s">
        <v>90</v>
      </c>
      <c r="B3" s="82"/>
      <c r="C3" s="82"/>
      <c r="D3" s="82"/>
      <c r="E3" s="82"/>
      <c r="F3" s="82"/>
    </row>
    <row r="4" spans="1:6" ht="27" customHeight="1">
      <c r="A4" s="54" t="s">
        <v>131</v>
      </c>
      <c r="B4" s="17"/>
      <c r="C4" s="17"/>
      <c r="D4" s="17"/>
      <c r="E4" s="17"/>
      <c r="F4" s="18" t="s">
        <v>29</v>
      </c>
    </row>
    <row r="5" spans="1:6" ht="36.75" customHeight="1">
      <c r="A5" s="83" t="s">
        <v>30</v>
      </c>
      <c r="B5" s="84" t="s">
        <v>31</v>
      </c>
      <c r="C5" s="85"/>
      <c r="D5" s="85"/>
      <c r="E5" s="85"/>
      <c r="F5" s="85"/>
    </row>
    <row r="6" spans="1:6" ht="36.75" customHeight="1">
      <c r="A6" s="83"/>
      <c r="B6" s="19" t="s">
        <v>32</v>
      </c>
      <c r="C6" s="19" t="s">
        <v>33</v>
      </c>
      <c r="D6" s="19" t="s">
        <v>34</v>
      </c>
      <c r="E6" s="19" t="s">
        <v>35</v>
      </c>
      <c r="F6" s="19" t="s">
        <v>36</v>
      </c>
    </row>
    <row r="7" spans="1:6" ht="36.75" customHeight="1">
      <c r="A7" s="20" t="s">
        <v>91</v>
      </c>
      <c r="B7" s="21">
        <f>SUM(C7:F7)</f>
        <v>2238</v>
      </c>
      <c r="C7" s="21"/>
      <c r="D7" s="51"/>
      <c r="E7" s="21">
        <v>1644</v>
      </c>
      <c r="F7" s="21">
        <v>594</v>
      </c>
    </row>
    <row r="8" spans="1:6">
      <c r="A8" s="17" t="s">
        <v>37</v>
      </c>
      <c r="B8" s="17"/>
      <c r="C8" s="17"/>
      <c r="D8" s="17"/>
      <c r="E8" s="17"/>
      <c r="F8" s="17"/>
    </row>
    <row r="9" spans="1:6">
      <c r="A9" s="86" t="s">
        <v>132</v>
      </c>
      <c r="B9" s="87"/>
      <c r="C9" s="87"/>
      <c r="D9" s="87"/>
      <c r="E9" s="87"/>
      <c r="F9" s="87"/>
    </row>
    <row r="10" spans="1:6">
      <c r="A10" s="87"/>
      <c r="B10" s="87"/>
      <c r="C10" s="87"/>
      <c r="D10" s="87"/>
      <c r="E10" s="87"/>
      <c r="F10" s="87"/>
    </row>
    <row r="11" spans="1:6">
      <c r="A11" s="87"/>
      <c r="B11" s="87"/>
      <c r="C11" s="87"/>
      <c r="D11" s="87"/>
      <c r="E11" s="87"/>
      <c r="F11" s="87"/>
    </row>
    <row r="12" spans="1:6">
      <c r="A12" s="87"/>
      <c r="B12" s="87"/>
      <c r="C12" s="87"/>
      <c r="D12" s="87"/>
      <c r="E12" s="87"/>
      <c r="F12" s="87"/>
    </row>
    <row r="13" spans="1:6">
      <c r="A13" s="87"/>
      <c r="B13" s="87"/>
      <c r="C13" s="87"/>
      <c r="D13" s="87"/>
      <c r="E13" s="87"/>
      <c r="F13" s="87"/>
    </row>
    <row r="14" spans="1:6">
      <c r="A14" s="87"/>
      <c r="B14" s="87"/>
      <c r="C14" s="87"/>
      <c r="D14" s="87"/>
      <c r="E14" s="87"/>
      <c r="F14" s="87"/>
    </row>
    <row r="17" spans="4:5">
      <c r="D17" s="22"/>
      <c r="E17" s="22"/>
    </row>
    <row r="18" spans="4:5">
      <c r="D18" s="23"/>
      <c r="E18" s="23"/>
    </row>
  </sheetData>
  <mergeCells count="4">
    <mergeCell ref="A3:F3"/>
    <mergeCell ref="A5:A6"/>
    <mergeCell ref="B5:F5"/>
    <mergeCell ref="A9:F14"/>
  </mergeCells>
  <phoneticPr fontId="2" type="noConversion"/>
  <pageMargins left="1.01" right="0.7" top="1.1100000000000001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目录</vt:lpstr>
      <vt:lpstr>收入</vt:lpstr>
      <vt:lpstr>支出</vt:lpstr>
      <vt:lpstr>平衡</vt:lpstr>
      <vt:lpstr>基金</vt:lpstr>
      <vt:lpstr>三公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2016-09-22T01:07:36Z</cp:lastPrinted>
  <dcterms:created xsi:type="dcterms:W3CDTF">2013-09-30T07:45:09Z</dcterms:created>
  <dcterms:modified xsi:type="dcterms:W3CDTF">2016-11-15T07:51:18Z</dcterms:modified>
</cp:coreProperties>
</file>