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3"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4">'表13-部门综合预算一般公共预算拨款“三公”经费及会议培训费表'!$A$1:$AC$17</definedName>
    <definedName name="_xlnm.Print_Area" localSheetId="13">'表12-部门综合预算政府采购（资产配置、购买服务）预算表'!$A$1:$P$14</definedName>
    <definedName name="_xlnm.Print_Area" localSheetId="0">'封面'!$A$1:$A$12</definedName>
    <definedName name="_xlnm.Print_Area" localSheetId="1">'目录'!$A$1:$L$21</definedName>
    <definedName name="_xlnm.Print_Area" localSheetId="16">'表15-部门整体支出绩效目标表'!$A$1:$H$45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'表6-部门综合预算一般公共预算支出明细表（按经济分类科目分）'!$1:$6</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'表8-部门综合预一般公共预算基本支出明细表（按经济分类科目分）'!$1:$6</definedName>
    <definedName name="_xlnm.Print_Titles" localSheetId="10">'表9-部门综合预算政府性基金收支表'!$1:$5</definedName>
    <definedName name="_xlnm.Print_Titles" localSheetId="11">'表10-部门综合预算专项业务经费支出表'!$1:$4</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<sst xmlns="http://schemas.openxmlformats.org/spreadsheetml/2006/main" count="1543" uniqueCount="478">
  <si>
    <t>附件2</t>
  </si>
  <si>
    <t>2019年部门综合预算公开报表</t>
  </si>
  <si>
    <t xml:space="preserve">                            部门名称：榆阳区畜牧兽医局</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</si>
  <si>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</si>
  <si>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</si>
  <si>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</si>
  <si>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</si>
  <si>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</si>
  <si>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</si>
  <si>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</si>
  <si>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</si>
  <si>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</si>
  <si>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</si>
  <si>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</si>
  <si>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</si>
  <si>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</si>
  <si>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</si>
  <si>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</si>
  <si>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</si>
  <si>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</si>
  <si>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</si>
  <si>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</si>
  <si>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</si>
  <si>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</si>
  <si>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</si>
  <si>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</si>
  <si>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</si>
  <si>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</si>
  <si>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</si>
  <si>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</si>
  <si>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本部门本年及上年均无政府性基金预算收支</t>
  </si>
  <si>
    <t>表10</t>
  </si>
  <si>
    <t>2019年部门综合预算专项业务经费支出表</t>
  </si>
  <si>
    <t>表11</t>
  </si>
  <si>
    <t>2019年部门综合预算财政拨款结转资金支出表</t>
  </si>
  <si>
    <t>2019年本部门无2018年财政拨款结转资金</t>
  </si>
  <si>
    <t>表12</t>
  </si>
  <si>
    <t>2019年部门综合预算政府采购（资产配置、购买服务）预算表</t>
  </si>
  <si>
    <t>本部门2019年无政府采购预算</t>
  </si>
  <si>
    <t>表13</t>
  </si>
  <si>
    <t>2019年部门综合预算一般公共预算拨款“三公”经费及会议费、培训费支出预算表</t>
  </si>
  <si>
    <t>表14</t>
  </si>
  <si>
    <t>2019年部门专项业务经费一级项目绩效目标表</t>
  </si>
  <si>
    <t>表15</t>
  </si>
  <si>
    <t>2019年部门整体支出绩效目标表</t>
  </si>
  <si>
    <t>不做强制公开要求</t>
  </si>
  <si>
    <t>表16</t>
  </si>
  <si>
    <t>2019年专项资金整体绩效目标表</t>
  </si>
  <si>
    <t>表17</t>
  </si>
  <si>
    <t>2019年本部门下属单位构成表</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</si>
  <si>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</si>
  <si>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</si>
  <si>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</si>
  <si>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</si>
  <si>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</si>
  <si>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</si>
  <si>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</si>
  <si>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</si>
  <si>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</si>
  <si>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</si>
  <si>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</si>
  <si>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</si>
  <si>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</si>
  <si>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</si>
  <si>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</si>
  <si>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</si>
  <si>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</si>
  <si>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</si>
  <si>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</si>
  <si>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</si>
  <si>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</si>
  <si>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</si>
  <si>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</si>
  <si>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</si>
  <si>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</si>
  <si>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</si>
  <si>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</si>
  <si>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</si>
  <si>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</si>
  <si>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</si>
  <si>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</si>
  <si>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</si>
  <si>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</si>
  <si>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</si>
  <si>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</si>
  <si>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</si>
  <si>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</si>
  <si>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</si>
  <si>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</si>
  <si>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</si>
  <si>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</si>
  <si>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</si>
  <si>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</si>
  <si>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</si>
  <si>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</si>
  <si>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</si>
  <si>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</si>
  <si>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</si>
  <si>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</si>
  <si>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</si>
  <si>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</si>
  <si>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</si>
  <si>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</si>
  <si>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</si>
  <si>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</si>
  <si>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</si>
  <si>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</si>
  <si>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</si>
  <si>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</si>
  <si>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</si>
  <si>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</si>
  <si>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</si>
  <si>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</si>
  <si>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</si>
  <si>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</si>
  <si>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</si>
  <si>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</si>
  <si>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</si>
  <si>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</si>
  <si>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</si>
  <si>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</si>
  <si>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</si>
  <si>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</si>
  <si>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</si>
  <si>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</si>
  <si>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</si>
  <si>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</si>
  <si>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</si>
  <si>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</si>
  <si>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</si>
  <si>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</si>
  <si>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</si>
  <si>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</si>
  <si>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</si>
  <si>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</si>
  <si>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</si>
  <si>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</si>
  <si>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</si>
  <si>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</si>
  <si>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</si>
  <si>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</si>
  <si>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</si>
  <si>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</si>
  <si>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</si>
  <si>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</si>
  <si>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</si>
  <si>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</si>
  <si>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</si>
  <si>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</si>
  <si>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</si>
  <si>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</si>
  <si>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</si>
  <si>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</si>
  <si>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</si>
  <si>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</si>
  <si>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</si>
  <si>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畜牧系统</t>
  </si>
  <si>
    <t>榆阳区畜牧兽医局</t>
  </si>
  <si>
    <t>榆阳区疫病预防控制中心</t>
  </si>
  <si>
    <t>榆阳区动物卫生监督所</t>
  </si>
  <si>
    <t>榆阳区畜牧技术推广站</t>
  </si>
  <si>
    <t>公共预算拨款</t>
  </si>
  <si>
    <t>其中：专项资金列入部门预算的项目</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</si>
  <si>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</si>
  <si>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</si>
  <si>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</si>
  <si>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</si>
  <si>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</si>
  <si>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</si>
  <si>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</si>
  <si>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</si>
  <si>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</si>
  <si>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</si>
  <si>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</si>
  <si>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</si>
  <si>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</si>
  <si>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农林水事务</t>
  </si>
  <si>
    <t>农业</t>
  </si>
  <si>
    <t>行政运行</t>
  </si>
  <si>
    <t>事业运行</t>
  </si>
  <si>
    <t>病虫害控制</t>
  </si>
  <si>
    <t>农业生产支持补贴</t>
  </si>
  <si>
    <t>农村公益事业</t>
  </si>
  <si>
    <t>其他农业支出</t>
  </si>
  <si>
    <t>部门经济科目编码</t>
  </si>
  <si>
    <t>部门经济科目名称</t>
  </si>
  <si>
    <t>政府经济科目编码</t>
  </si>
  <si>
    <t>政府经济科目名称</t>
  </si>
  <si>
    <t>工资福利支出</t>
  </si>
  <si>
    <t>基本工资</t>
  </si>
  <si>
    <t>工资奖金津补贴</t>
  </si>
  <si>
    <t>津贴补贴</t>
  </si>
  <si>
    <t>奖金</t>
  </si>
  <si>
    <t>绩效工资</t>
  </si>
  <si>
    <t>机关事业单位养老保险缴费</t>
  </si>
  <si>
    <t>社会保障缴费</t>
  </si>
  <si>
    <t>职业年金缴费</t>
  </si>
  <si>
    <t>职工基本医疗保险缴费</t>
  </si>
  <si>
    <t>公务员医疗补助缴费</t>
  </si>
  <si>
    <t>其他社会保障缴费</t>
  </si>
  <si>
    <t>住房公积金</t>
  </si>
  <si>
    <t>其他工资福利支出</t>
  </si>
  <si>
    <t>其他对事业单位补助</t>
  </si>
  <si>
    <t>商品和服务支出</t>
  </si>
  <si>
    <t>办公费</t>
  </si>
  <si>
    <t>办公经费</t>
  </si>
  <si>
    <t>印刷费</t>
  </si>
  <si>
    <t>手续费</t>
  </si>
  <si>
    <t>水费</t>
  </si>
  <si>
    <t>电费</t>
  </si>
  <si>
    <t>邮电费</t>
  </si>
  <si>
    <t>差旅费</t>
  </si>
  <si>
    <t>维修费</t>
  </si>
  <si>
    <t>会议费</t>
  </si>
  <si>
    <t>培训费</t>
  </si>
  <si>
    <t>劳务费</t>
  </si>
  <si>
    <t>委托业务费</t>
  </si>
  <si>
    <t>工会经费</t>
  </si>
  <si>
    <t>公车运行维护费</t>
  </si>
  <si>
    <t>其他交通费</t>
  </si>
  <si>
    <t>其他商品和服务支出</t>
  </si>
  <si>
    <t>对个人和家庭的补助</t>
  </si>
  <si>
    <t>生活补助</t>
  </si>
  <si>
    <t>社会福利和救助</t>
  </si>
  <si>
    <t>其他对个人和家庭的补助</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</si>
  <si>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</si>
  <si>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</si>
  <si>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</si>
  <si>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</si>
  <si>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</si>
  <si>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</si>
  <si>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</si>
  <si>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</si>
  <si>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</si>
  <si>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</si>
  <si>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</si>
  <si>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</si>
  <si>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</si>
  <si>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</si>
  <si>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</si>
  <si>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</si>
  <si>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</si>
  <si>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</si>
  <si>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</si>
  <si>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</si>
  <si>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</si>
  <si>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</si>
  <si>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</si>
  <si>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</si>
  <si>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</si>
  <si>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</si>
  <si>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</si>
  <si>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</si>
  <si>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</si>
  <si>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</si>
  <si>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</si>
  <si>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</si>
  <si>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</si>
  <si>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</si>
  <si>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</si>
  <si>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</si>
  <si>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</si>
  <si>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</si>
  <si>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</si>
  <si>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</si>
  <si>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</si>
  <si>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</si>
  <si>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</si>
  <si>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</si>
  <si>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</si>
  <si>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</si>
  <si>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</si>
  <si>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</si>
  <si>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</si>
  <si>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</si>
  <si>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24个乡镇兽医站办公经费</t>
  </si>
  <si>
    <t>小壕兔、孟家湾、金鸡滩、大河塔、麻黄梁等24个乡镇畜牧兽医工作站办公经费</t>
  </si>
  <si>
    <t>乡镇兽医站雇用人员工资</t>
  </si>
  <si>
    <t>村级防疫员工资补助</t>
  </si>
  <si>
    <t>为全区村级防疫员523人发放工资补助，维持防疫队伍稳定性，保证做好全年动物防疫工作</t>
  </si>
  <si>
    <t>基层兽医站维修</t>
  </si>
  <si>
    <t>维修小壕兔、孟家湾、金鸡滩、大河塔、麻黄梁等乡镇畜牧兽医工作站</t>
  </si>
  <si>
    <t>重大动物疫病防控经费</t>
  </si>
  <si>
    <t>用于我区重大动物疫病的防控</t>
  </si>
  <si>
    <t>动物检疫工作经费</t>
  </si>
  <si>
    <t>用于我区日常动物检疫工作经费支出</t>
  </si>
  <si>
    <t>畜产品安全检查</t>
  </si>
  <si>
    <t>用于我区畜产品安全检查</t>
  </si>
  <si>
    <t>动物扑杀补助费</t>
  </si>
  <si>
    <t>用于动物强制扑杀补助经费支出</t>
  </si>
  <si>
    <t>动物屠宰补助费</t>
  </si>
  <si>
    <t>1、牛、羊屠宰补助。2、屠宰环节病死猪无害化处理费用。</t>
  </si>
  <si>
    <t>特色产业奖补和试验示范建设</t>
  </si>
  <si>
    <t>1、十乡十村十件事。2、农村环境卫生整治。3、猪、牛、羊、鸡、特色养殖标准化规模养殖场建设。</t>
  </si>
  <si>
    <t>禁养区限养区清理整治</t>
  </si>
  <si>
    <t>1、禁养区内养殖
场（户）搬迁整治。2、限养区养殖场（户）限制饲养规模，进行改造提升。</t>
  </si>
  <si>
    <t>农村畜禽养殖污染治理</t>
  </si>
  <si>
    <t>用于我区农村畜禽养殖污染治理</t>
  </si>
  <si>
    <t>陕北白绒山羊育种有限公司运营经费</t>
  </si>
  <si>
    <t>用于我区陕北白绒山羊育种有限公司运营经费</t>
  </si>
  <si>
    <t>办公经费(还资金所借款)</t>
  </si>
  <si>
    <t>榆阳区畜牧技术推广站还资金所借款</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</si>
  <si>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</si>
  <si>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</si>
  <si>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</si>
  <si>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</si>
  <si>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</si>
  <si>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</si>
  <si>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</si>
  <si>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</si>
  <si>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</si>
  <si>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</si>
  <si>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</si>
  <si>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</si>
  <si>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</si>
  <si>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</si>
  <si>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</si>
  <si>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</si>
  <si>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</si>
  <si>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</si>
  <si>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</si>
  <si>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</si>
  <si>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</si>
  <si>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</si>
  <si>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</si>
  <si>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</si>
  <si>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</si>
  <si>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</si>
  <si>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</si>
  <si>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</si>
  <si>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t>
  </si>
  <si>
    <t>2018年</t>
  </si>
  <si>
    <t>2019年</t>
  </si>
  <si>
    <t>增减变化情况</t>
  </si>
  <si>
    <t>一般公共预算拨款安排的“三公”经费预算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</si>
  <si>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</si>
  <si>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</si>
  <si>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</si>
  <si>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</si>
  <si>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</si>
  <si>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</si>
  <si>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</si>
  <si>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</si>
  <si>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</si>
  <si>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</si>
  <si>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</si>
  <si>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</si>
  <si>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</si>
  <si>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</si>
  <si>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榆阳区草原工作站</t>
  </si>
  <si>
    <t>专项（项目）名称</t>
  </si>
  <si>
    <t>主管部门</t>
  </si>
  <si>
    <t>榆林市榆阳区畜牧兽医局</t>
  </si>
  <si>
    <t>实施期限</t>
  </si>
  <si>
    <t>资金金额
（万元）</t>
  </si>
  <si>
    <t xml:space="preserve"> 实施期资金总额：</t>
  </si>
  <si>
    <t>150万元</t>
  </si>
  <si>
    <t xml:space="preserve"> 年度资金总额：</t>
  </si>
  <si>
    <t xml:space="preserve">       其中：财政拨款</t>
  </si>
  <si>
    <t xml:space="preserve">             其他资金</t>
  </si>
  <si>
    <t>总
体
目
标</t>
  </si>
  <si>
    <t>实施期总目标</t>
  </si>
  <si>
    <t>年度目标</t>
  </si>
  <si>
    <t xml:space="preserve">
为全区村级防疫员523人发放工资补助，维持防疫队伍稳定性，保证做好全年动物防疫工作。
</t>
  </si>
  <si>
    <t xml:space="preserve">
为全区村级防疫员523人发放工资补助，维持防疫队伍稳定性，保证做好全年动物防疫工作。
  </t>
  </si>
  <si>
    <t>绩
效
指
标</t>
  </si>
  <si>
    <t>一级
指标</t>
  </si>
  <si>
    <t>二级指标</t>
  </si>
  <si>
    <t>指标内容</t>
  </si>
  <si>
    <t>指标值</t>
  </si>
  <si>
    <t>产
出
指
标</t>
  </si>
  <si>
    <t>数量指标</t>
  </si>
  <si>
    <t>村级防疫员</t>
  </si>
  <si>
    <t>523人</t>
  </si>
  <si>
    <t>质量指标</t>
  </si>
  <si>
    <t>完成情况</t>
  </si>
  <si>
    <t>时效指标</t>
  </si>
  <si>
    <t>项目完成时间</t>
  </si>
  <si>
    <t>成本指标</t>
  </si>
  <si>
    <t>成本核算</t>
  </si>
  <si>
    <t>效
益
指
标</t>
  </si>
  <si>
    <t>经济效益
指标</t>
  </si>
  <si>
    <t>防止发生动物疫情，保障畜产品安全</t>
  </si>
  <si>
    <t>社会效益
指标</t>
  </si>
  <si>
    <t>生态效益
指标</t>
  </si>
  <si>
    <t>环境改善</t>
  </si>
  <si>
    <t>对环境有利</t>
  </si>
  <si>
    <t>可持续影响
指标</t>
  </si>
  <si>
    <t>对畜牧产业的影响</t>
  </si>
  <si>
    <t>保障畜牧业健康发展和畜禽产品质量安全</t>
  </si>
  <si>
    <t>满意度指标</t>
  </si>
  <si>
    <t>服务对象
满意度指标</t>
  </si>
  <si>
    <t>整体效果</t>
  </si>
  <si>
    <t>满意</t>
  </si>
  <si>
    <t xml:space="preserve">
维修小壕兔、孟家湾、金鸡滩、大河塔、麻黄梁等乡镇畜牧兽医工作站
</t>
  </si>
  <si>
    <t xml:space="preserve">
维修小壕兔、孟家湾、金鸡滩、大河塔、麻黄梁等乡镇畜牧兽医工作站
  </t>
  </si>
  <si>
    <t>乡镇畜牧兽医工作站</t>
  </si>
  <si>
    <t>按实际需要维修数量予以补助</t>
  </si>
  <si>
    <t>改善乡镇兽医站办公条件，提高办公效率</t>
  </si>
  <si>
    <t>改善乡镇兽医站站容站貌</t>
  </si>
  <si>
    <t>改善乡镇兽医站办公条件，提高工作人员积极性。</t>
  </si>
  <si>
    <t>100万元</t>
  </si>
  <si>
    <t xml:space="preserve">
   防止重大动物疫病的发生和传播，保障养殖业生产安全和公众身体健康与生命安全。
</t>
  </si>
  <si>
    <t xml:space="preserve">
   防止重大动物疫病的发生和传播，保障养殖业生产安全和公众身体健康与生命安全。
  </t>
  </si>
  <si>
    <t>防疫物资</t>
  </si>
  <si>
    <t>按实际需要采购防疫物资予以补助</t>
  </si>
  <si>
    <t>防止重大动物疫病的发生和传播，保障养殖业生产安全和公众身体健康与生命安全</t>
  </si>
  <si>
    <t>动物屠宰补助经费</t>
  </si>
  <si>
    <t xml:space="preserve">
牛、羊屠宰补助和屠宰环节病死猪无害化处理费用。
</t>
  </si>
  <si>
    <t xml:space="preserve">
牛、羊屠宰补助和屠宰环节病死猪无害化处理费用。</t>
  </si>
  <si>
    <t>屠宰补助</t>
  </si>
  <si>
    <t>牛10元/头，羊3.3元/只</t>
  </si>
  <si>
    <t>屠宰环节病死猪无害化处理费用</t>
  </si>
  <si>
    <t>880元/头</t>
  </si>
  <si>
    <t>屠宰场数量</t>
  </si>
  <si>
    <t>4个（1个牛羊屠宰场，3个生猪屠宰场）</t>
  </si>
  <si>
    <t>保障畜产品质量安全</t>
  </si>
  <si>
    <t>无害化处理，对环境有利</t>
  </si>
  <si>
    <t>无害化处理，对环境有利对环境有利</t>
  </si>
  <si>
    <t>700万元</t>
  </si>
  <si>
    <t xml:space="preserve">
十乡十村十件事；农村环境卫生整治；猪、牛、羊、鸡、特色养殖标准化规模养殖场建设。
</t>
  </si>
  <si>
    <t xml:space="preserve">
十乡十村十件事；农村环境卫生整治；猪、牛、羊、鸡、特色养殖标准化规模养殖场建设。
  </t>
  </si>
  <si>
    <t>十乡十村十件事</t>
  </si>
  <si>
    <t>扶持10个乡村振兴示范村，促进其畜牧业发展</t>
  </si>
  <si>
    <t>农村环境卫生整治</t>
  </si>
  <si>
    <t>以实际安排为准</t>
  </si>
  <si>
    <t>猪、牛、羊、鸡、特色养殖标准化规模养殖场建设</t>
  </si>
  <si>
    <t>增加养殖场（户）收益，改善农村人居环境。</t>
  </si>
  <si>
    <t>改善农村养殖环境，提升农村环境卫生</t>
  </si>
  <si>
    <t>发展绿色循环养殖业，促进规模化、标准化进程</t>
  </si>
  <si>
    <t>200万元</t>
  </si>
  <si>
    <t xml:space="preserve">
1、禁养区内养殖场（户）搬迁整治。2、限养区养殖场（户）限制饲养规模，进行改造提升。
</t>
  </si>
  <si>
    <t xml:space="preserve">
1、禁养区内养殖场（户）搬迁整治。2、限养区养殖场（户）限制饲养规模，进行改造提升。
  </t>
  </si>
  <si>
    <t>禁养区养殖场（户）</t>
  </si>
  <si>
    <t>对禁养区内搬迁的养殖场（户）进行补助</t>
  </si>
  <si>
    <t>限养区养殖场（户）</t>
  </si>
  <si>
    <t>在限养区范围内改造提升的养殖场进行补助</t>
  </si>
  <si>
    <t>减少养殖污染，改善人居环境。</t>
  </si>
  <si>
    <t>减少养殖污染，对环境有利</t>
  </si>
  <si>
    <t>对自然和资源的影响</t>
  </si>
  <si>
    <t>保护自然和资源</t>
  </si>
  <si>
    <t>动物扑杀补助经费</t>
  </si>
  <si>
    <t>50万元</t>
  </si>
  <si>
    <t xml:space="preserve">
及时扑杀患疫畜禽，控制动物疫病蔓延，保障养殖业生产安全和公众身体健康与生命安全。
</t>
  </si>
  <si>
    <t xml:space="preserve">
及时扑杀患疫畜禽，控制动物疫病蔓延，保障养殖业生产安全和公众身体健康与生命安全。
  </t>
  </si>
  <si>
    <t>扑杀补助标准</t>
  </si>
  <si>
    <t>羔羊200元/只，大羊500元/只，黄牛3000元/头，奶牛8000元/头，鸡15元/只，成年猪1200元/头，仔猪800元/头。</t>
  </si>
  <si>
    <t>及时扑杀患疫畜禽，控制动物疫病蔓延，保障养殖业生产安全和公众身体健康与生命安全。</t>
  </si>
  <si>
    <t>生态效益指标</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</si>
  <si>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</si>
  <si>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</si>
  <si>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</si>
  <si>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</si>
  <si>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</si>
  <si>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</si>
  <si>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</si>
  <si>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</si>
  <si>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</si>
  <si>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</si>
  <si>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</si>
  <si>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</si>
  <si>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</si>
  <si>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</si>
  <si>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</si>
  <si>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</si>
  <si>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</si>
  <si>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</si>
  <si>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 xml:space="preserve"> 指标1：</t>
  </si>
  <si>
    <t xml:space="preserve"> 指标2：</t>
  </si>
  <si>
    <t xml:space="preserve"> ……</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</si>
  <si>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</si>
  <si>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</si>
  <si>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</si>
  <si>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</si>
  <si>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</si>
  <si>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备 注：1、绩效指标可选择填写。 2、省级部门对管理的试行绩效目标重点审核的专项资金绩效目标按陕财办预〔2017〕133号文件要求公开。3、市县不做强制公开要求。</t>
  </si>
  <si>
    <t>2019年度本部门下属单位构成表</t>
  </si>
  <si>
    <t>榆阳区动物疫病预防控制中心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</si>
</sst>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yyyy&quot;年&quot;m&quot;月&quot;;@"/>
    <numFmt numFmtId="181" formatCode="0_ "/>
    <numFmt numFmtId="182" formatCode="#,##0.0000"/>
  </numFmts>
  <fonts count="63">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2"/>
      <color indexed="8"/>
      <name val="宋体"/>
      <family val="0"/>
    </font>
    <font>
      <sz val="12"/>
      <name val="仿宋_GB2312"/>
      <family val="0"/>
    </font>
    <font>
      <sz val="10"/>
      <name val="仿宋_GB2312"/>
      <family val="0"/>
    </font>
    <font>
      <sz val="10"/>
      <color indexed="8"/>
      <name val="宋体"/>
      <family val="0"/>
    </font>
    <font>
      <b/>
      <sz val="15"/>
      <name val="宋体"/>
      <family val="0"/>
    </font>
    <font>
      <b/>
      <sz val="9"/>
      <name val="宋体"/>
      <family val="0"/>
    </font>
    <font>
      <b/>
      <sz val="9"/>
      <color indexed="8"/>
      <name val="宋体"/>
      <family val="0"/>
    </font>
    <font>
      <sz val="9"/>
      <color indexed="8"/>
      <name val="宋体"/>
      <family val="0"/>
    </font>
    <font>
      <sz val="9"/>
      <color indexed="10"/>
      <name val="宋体"/>
      <family val="0"/>
    </font>
    <font>
      <sz val="18"/>
      <name val="宋体"/>
      <family val="0"/>
    </font>
    <font>
      <sz val="48"/>
      <name val="宋体"/>
      <family val="0"/>
    </font>
    <font>
      <b/>
      <sz val="20"/>
      <name val="宋体"/>
      <family val="0"/>
    </font>
    <font>
      <b/>
      <sz val="11"/>
      <color indexed="8"/>
      <name val="宋体"/>
      <family val="0"/>
    </font>
    <font>
      <b/>
      <sz val="15"/>
      <color indexed="54"/>
      <name val="宋体"/>
      <family val="0"/>
    </font>
    <font>
      <b/>
      <sz val="10"/>
      <name val="Arial"/>
      <family val="2"/>
    </font>
    <font>
      <sz val="11"/>
      <color indexed="9"/>
      <name val="宋体"/>
      <family val="0"/>
    </font>
    <font>
      <b/>
      <sz val="11"/>
      <color indexed="63"/>
      <name val="宋体"/>
      <family val="0"/>
    </font>
    <font>
      <sz val="11"/>
      <color indexed="10"/>
      <name val="宋体"/>
      <family val="0"/>
    </font>
    <font>
      <b/>
      <sz val="18"/>
      <color indexed="54"/>
      <name val="宋体"/>
      <family val="0"/>
    </font>
    <font>
      <sz val="11"/>
      <color indexed="17"/>
      <name val="宋体"/>
      <family val="0"/>
    </font>
    <font>
      <b/>
      <sz val="11"/>
      <color indexed="54"/>
      <name val="宋体"/>
      <family val="0"/>
    </font>
    <font>
      <sz val="11"/>
      <color indexed="62"/>
      <name val="宋体"/>
      <family val="0"/>
    </font>
    <font>
      <b/>
      <sz val="11"/>
      <color indexed="9"/>
      <name val="宋体"/>
      <family val="0"/>
    </font>
    <font>
      <u val="single"/>
      <sz val="11"/>
      <color indexed="12"/>
      <name val="宋体"/>
      <family val="0"/>
    </font>
    <font>
      <b/>
      <sz val="13"/>
      <color indexed="54"/>
      <name val="宋体"/>
      <family val="0"/>
    </font>
    <font>
      <i/>
      <sz val="11"/>
      <color indexed="23"/>
      <name val="宋体"/>
      <family val="0"/>
    </font>
    <font>
      <sz val="11"/>
      <color indexed="16"/>
      <name val="宋体"/>
      <family val="0"/>
    </font>
    <font>
      <sz val="11"/>
      <color indexed="53"/>
      <name val="宋体"/>
      <family val="0"/>
    </font>
    <font>
      <u val="single"/>
      <sz val="11"/>
      <color indexed="20"/>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rgb="FF000000"/>
      <name val="Calibri Light"/>
      <family val="0"/>
    </font>
    <font>
      <sz val="10"/>
      <name val="Calibri Light"/>
      <family val="0"/>
    </font>
    <font>
      <sz val="9"/>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thin"/>
      <bottom style="thin"/>
    </border>
    <border>
      <left style="thin"/>
      <right style="thin"/>
      <top/>
      <bottom/>
    </border>
    <border>
      <left/>
      <right style="thin"/>
      <top style="thin"/>
      <bottom style="thin"/>
    </border>
    <border>
      <left/>
      <right style="thin"/>
      <top style="thin"/>
      <bottom/>
    </border>
    <border>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2"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22" fillId="0" borderId="0" applyFont="0" applyFill="0" applyBorder="0" applyAlignment="0" applyProtection="0"/>
    <xf numFmtId="0" fontId="3" fillId="0" borderId="0">
      <alignment vertical="center"/>
      <protection/>
    </xf>
    <xf numFmtId="176" fontId="22"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22"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2"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 fillId="0" borderId="0">
      <alignment/>
      <protection/>
    </xf>
  </cellStyleXfs>
  <cellXfs count="28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4" applyAlignment="1">
      <alignment vertical="center" wrapText="1"/>
      <protection/>
    </xf>
    <xf numFmtId="0" fontId="59"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22" xfId="64" applyFont="1" applyBorder="1" applyAlignment="1">
      <alignment horizontal="left" vertical="top" wrapText="1"/>
      <protection/>
    </xf>
    <xf numFmtId="0" fontId="3" fillId="0" borderId="23" xfId="64" applyFont="1" applyBorder="1" applyAlignment="1">
      <alignment horizontal="left" vertical="top" wrapText="1"/>
      <protection/>
    </xf>
    <xf numFmtId="0" fontId="3" fillId="0" borderId="23" xfId="64" applyBorder="1" applyAlignment="1">
      <alignment horizontal="left" vertical="top" wrapText="1"/>
      <protection/>
    </xf>
    <xf numFmtId="0" fontId="7"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7"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24" xfId="64" applyBorder="1" applyAlignment="1">
      <alignment horizontal="left" vertical="top" wrapText="1"/>
      <protection/>
    </xf>
    <xf numFmtId="0" fontId="3"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3"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25" xfId="64" applyBorder="1" applyAlignment="1">
      <alignment horizontal="left" vertical="center" wrapText="1"/>
      <protection/>
    </xf>
    <xf numFmtId="0" fontId="3" fillId="0" borderId="26" xfId="64" applyBorder="1" applyAlignment="1">
      <alignment horizontal="left" vertical="center" wrapText="1"/>
      <protection/>
    </xf>
    <xf numFmtId="0" fontId="3" fillId="0" borderId="0" xfId="64" applyAlignment="1">
      <alignment horizontal="center" vertical="center" wrapText="1"/>
      <protection/>
    </xf>
    <xf numFmtId="0" fontId="2" fillId="0" borderId="0" xfId="64" applyFont="1" applyAlignment="1">
      <alignment horizontal="center" vertical="center" wrapText="1"/>
      <protection/>
    </xf>
    <xf numFmtId="0" fontId="3" fillId="0" borderId="12"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3" fillId="0" borderId="9" xfId="64" applyFont="1" applyBorder="1" applyAlignment="1">
      <alignment horizontal="center" vertical="center" wrapText="1"/>
      <protection/>
    </xf>
    <xf numFmtId="57" fontId="3" fillId="0" borderId="9" xfId="64" applyNumberFormat="1" applyFont="1" applyBorder="1" applyAlignment="1">
      <alignment horizontal="center" vertical="center" wrapText="1"/>
      <protection/>
    </xf>
    <xf numFmtId="0" fontId="8" fillId="0" borderId="15" xfId="0" applyFont="1" applyFill="1" applyBorder="1" applyAlignment="1">
      <alignment vertical="center"/>
    </xf>
    <xf numFmtId="0" fontId="8" fillId="0" borderId="16" xfId="0" applyFont="1" applyFill="1" applyBorder="1" applyAlignment="1">
      <alignment vertical="center"/>
    </xf>
    <xf numFmtId="0" fontId="3" fillId="0" borderId="11" xfId="64" applyFont="1" applyBorder="1" applyAlignment="1">
      <alignment horizontal="left" vertical="center" wrapText="1"/>
      <protection/>
    </xf>
    <xf numFmtId="0" fontId="8" fillId="0" borderId="17" xfId="0" applyFont="1" applyFill="1" applyBorder="1" applyAlignment="1">
      <alignment vertical="center"/>
    </xf>
    <xf numFmtId="0" fontId="8" fillId="0" borderId="0" xfId="0" applyFont="1" applyFill="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10" xfId="0" applyFont="1" applyFill="1" applyBorder="1" applyAlignment="1">
      <alignment vertical="center"/>
    </xf>
    <xf numFmtId="0" fontId="8" fillId="0" borderId="20" xfId="0" applyFont="1" applyFill="1" applyBorder="1" applyAlignment="1">
      <alignment vertical="center"/>
    </xf>
    <xf numFmtId="0" fontId="3" fillId="0" borderId="11" xfId="64" applyFont="1" applyBorder="1" applyAlignment="1">
      <alignment horizontal="right" vertical="center" wrapText="1"/>
      <protection/>
    </xf>
    <xf numFmtId="0" fontId="3" fillId="0" borderId="21" xfId="64" applyFont="1" applyBorder="1" applyAlignment="1">
      <alignment horizontal="center" vertical="center" wrapText="1"/>
      <protection/>
    </xf>
    <xf numFmtId="0" fontId="3" fillId="0" borderId="23" xfId="64" applyFont="1" applyBorder="1" applyAlignment="1">
      <alignment horizontal="left" vertical="top" wrapText="1"/>
      <protection/>
    </xf>
    <xf numFmtId="0" fontId="3" fillId="0" borderId="11" xfId="64" applyFont="1" applyBorder="1" applyAlignment="1">
      <alignment horizontal="left" vertical="center" wrapText="1"/>
      <protection/>
    </xf>
    <xf numFmtId="0" fontId="3" fillId="0" borderId="13" xfId="64" applyFont="1" applyBorder="1" applyAlignment="1">
      <alignment horizontal="left" vertical="center" wrapText="1"/>
      <protection/>
    </xf>
    <xf numFmtId="9" fontId="3" fillId="0" borderId="9" xfId="64" applyNumberFormat="1" applyFont="1" applyBorder="1" applyAlignment="1">
      <alignment horizontal="left" vertical="center" wrapText="1"/>
      <protection/>
    </xf>
    <xf numFmtId="57" fontId="3" fillId="0" borderId="9" xfId="64" applyNumberFormat="1" applyFont="1" applyBorder="1" applyAlignment="1">
      <alignment horizontal="left" vertical="center" wrapText="1"/>
      <protection/>
    </xf>
    <xf numFmtId="0" fontId="3" fillId="0" borderId="9" xfId="64" applyFont="1" applyBorder="1" applyAlignment="1">
      <alignment horizontal="left" vertical="center" wrapText="1"/>
      <protection/>
    </xf>
    <xf numFmtId="0" fontId="3" fillId="0" borderId="27" xfId="64" applyFont="1" applyBorder="1" applyAlignment="1">
      <alignment horizontal="center" vertical="center" wrapText="1"/>
      <protection/>
    </xf>
    <xf numFmtId="0" fontId="3" fillId="0" borderId="13" xfId="64" applyFont="1" applyBorder="1" applyAlignment="1">
      <alignment horizontal="left" vertical="center" wrapText="1"/>
      <protection/>
    </xf>
    <xf numFmtId="0" fontId="3" fillId="0" borderId="13" xfId="64" applyFont="1" applyBorder="1" applyAlignment="1">
      <alignment horizontal="right" vertical="center" wrapText="1"/>
      <protection/>
    </xf>
    <xf numFmtId="0" fontId="3" fillId="0" borderId="24" xfId="64" applyFont="1" applyBorder="1" applyAlignment="1">
      <alignment horizontal="left" vertical="top" wrapText="1"/>
      <protection/>
    </xf>
    <xf numFmtId="180" fontId="3" fillId="0" borderId="9" xfId="64" applyNumberFormat="1" applyFont="1" applyBorder="1" applyAlignment="1">
      <alignment horizontal="left" vertical="center" wrapText="1"/>
      <protection/>
    </xf>
    <xf numFmtId="0" fontId="3" fillId="0" borderId="28" xfId="64" applyFont="1" applyBorder="1" applyAlignment="1">
      <alignment horizontal="center" vertical="center" wrapText="1"/>
      <protection/>
    </xf>
    <xf numFmtId="0" fontId="3" fillId="0" borderId="9" xfId="0" applyFont="1" applyFill="1" applyBorder="1" applyAlignment="1">
      <alignment horizontal="left" vertical="center" wrapText="1"/>
    </xf>
    <xf numFmtId="0" fontId="3" fillId="0" borderId="29"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9" xfId="64" applyFont="1" applyBorder="1" applyAlignment="1">
      <alignment horizontal="left" vertical="center" wrapText="1"/>
      <protection/>
    </xf>
    <xf numFmtId="0" fontId="9" fillId="0" borderId="9" xfId="0" applyFont="1" applyFill="1" applyBorder="1" applyAlignment="1">
      <alignment horizontal="left" vertical="center" wrapText="1"/>
    </xf>
    <xf numFmtId="0" fontId="1" fillId="0" borderId="9" xfId="64" applyFont="1" applyBorder="1" applyAlignment="1">
      <alignment horizontal="left" vertical="center" wrapText="1"/>
      <protection/>
    </xf>
    <xf numFmtId="0" fontId="3" fillId="0" borderId="27" xfId="64" applyFont="1" applyBorder="1" applyAlignment="1">
      <alignment horizontal="left" vertical="center" wrapText="1"/>
      <protection/>
    </xf>
    <xf numFmtId="0" fontId="3" fillId="0" borderId="28" xfId="64" applyFont="1" applyBorder="1" applyAlignment="1">
      <alignment horizontal="left" vertical="center" wrapText="1"/>
      <protection/>
    </xf>
    <xf numFmtId="0" fontId="1" fillId="0" borderId="9" xfId="64" applyFont="1" applyBorder="1" applyAlignment="1">
      <alignment horizontal="center" vertical="center" wrapText="1"/>
      <protection/>
    </xf>
    <xf numFmtId="0" fontId="1" fillId="0" borderId="9" xfId="64" applyFont="1" applyBorder="1" applyAlignment="1">
      <alignment horizontal="center" vertical="center" wrapText="1"/>
      <protection/>
    </xf>
    <xf numFmtId="57" fontId="1" fillId="0" borderId="9" xfId="64" applyNumberFormat="1" applyFont="1" applyBorder="1" applyAlignment="1">
      <alignment horizontal="center" vertical="center" wrapText="1"/>
      <protection/>
    </xf>
    <xf numFmtId="0" fontId="1" fillId="0" borderId="14" xfId="64" applyFont="1" applyBorder="1" applyAlignment="1">
      <alignment horizontal="center" vertical="center" wrapText="1"/>
      <protection/>
    </xf>
    <xf numFmtId="0" fontId="1" fillId="0" borderId="9" xfId="64" applyFont="1" applyBorder="1" applyAlignment="1">
      <alignment vertical="center" wrapText="1"/>
      <protection/>
    </xf>
    <xf numFmtId="0" fontId="1" fillId="0" borderId="14" xfId="64" applyFont="1" applyBorder="1" applyAlignment="1">
      <alignment horizontal="left" vertical="center" wrapText="1"/>
      <protection/>
    </xf>
    <xf numFmtId="0" fontId="1" fillId="0" borderId="15" xfId="64" applyFont="1" applyBorder="1" applyAlignment="1">
      <alignment horizontal="left" vertical="center" wrapText="1"/>
      <protection/>
    </xf>
    <xf numFmtId="0" fontId="1" fillId="0" borderId="11" xfId="64" applyFont="1" applyBorder="1" applyAlignment="1">
      <alignment horizontal="left" vertical="center" wrapText="1"/>
      <protection/>
    </xf>
    <xf numFmtId="0" fontId="1" fillId="0" borderId="11" xfId="64" applyFont="1" applyBorder="1" applyAlignment="1">
      <alignment horizontal="right" vertical="center" wrapText="1"/>
      <protection/>
    </xf>
    <xf numFmtId="0" fontId="1" fillId="0" borderId="11" xfId="64" applyFont="1"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21" xfId="64" applyFont="1" applyBorder="1" applyAlignment="1">
      <alignment horizontal="center" vertical="center" wrapText="1"/>
      <protection/>
    </xf>
    <xf numFmtId="0" fontId="1" fillId="0" borderId="21" xfId="64" applyFont="1" applyBorder="1" applyAlignment="1">
      <alignment horizontal="left" vertical="top" wrapText="1"/>
      <protection/>
    </xf>
    <xf numFmtId="0" fontId="1" fillId="0" borderId="22" xfId="64" applyFont="1" applyBorder="1" applyAlignment="1">
      <alignment horizontal="left" vertical="top" wrapText="1"/>
      <protection/>
    </xf>
    <xf numFmtId="0" fontId="1" fillId="0" borderId="23" xfId="64" applyFont="1" applyBorder="1" applyAlignment="1">
      <alignment horizontal="left" vertical="top" wrapText="1"/>
      <protection/>
    </xf>
    <xf numFmtId="0" fontId="1" fillId="0" borderId="23" xfId="64" applyFont="1" applyBorder="1" applyAlignment="1">
      <alignment horizontal="left" vertical="top" wrapText="1"/>
      <protection/>
    </xf>
    <xf numFmtId="0" fontId="1" fillId="0" borderId="27" xfId="64" applyFont="1" applyBorder="1" applyAlignment="1">
      <alignment horizontal="center" vertical="center" wrapText="1"/>
      <protection/>
    </xf>
    <xf numFmtId="0" fontId="7" fillId="0" borderId="9" xfId="64" applyFont="1" applyBorder="1" applyAlignment="1">
      <alignment horizontal="left" vertical="center" wrapText="1"/>
      <protection/>
    </xf>
    <xf numFmtId="0" fontId="1" fillId="0" borderId="11" xfId="64" applyFont="1" applyBorder="1" applyAlignment="1">
      <alignment horizontal="left" vertical="center" wrapText="1"/>
      <protection/>
    </xf>
    <xf numFmtId="0" fontId="1" fillId="0" borderId="13" xfId="64" applyFont="1" applyBorder="1" applyAlignment="1">
      <alignment horizontal="left" vertical="center" wrapText="1"/>
      <protection/>
    </xf>
    <xf numFmtId="0" fontId="1" fillId="0" borderId="28" xfId="64" applyFont="1" applyBorder="1" applyAlignment="1">
      <alignment horizontal="center" vertical="center" wrapText="1"/>
      <protection/>
    </xf>
    <xf numFmtId="0" fontId="1" fillId="0" borderId="9" xfId="0" applyFont="1" applyFill="1" applyBorder="1" applyAlignment="1">
      <alignment horizontal="left" vertical="center" wrapText="1"/>
    </xf>
    <xf numFmtId="9" fontId="1" fillId="0" borderId="9" xfId="64" applyNumberFormat="1" applyFont="1" applyBorder="1" applyAlignment="1">
      <alignment horizontal="left" vertical="center" wrapText="1"/>
      <protection/>
    </xf>
    <xf numFmtId="57" fontId="1" fillId="0" borderId="9" xfId="64" applyNumberFormat="1" applyFont="1" applyBorder="1" applyAlignment="1">
      <alignment horizontal="left" vertical="center" wrapText="1"/>
      <protection/>
    </xf>
    <xf numFmtId="0" fontId="10" fillId="0" borderId="9" xfId="0" applyFont="1" applyFill="1" applyBorder="1" applyAlignment="1">
      <alignment horizontal="left" vertical="center" wrapText="1"/>
    </xf>
    <xf numFmtId="0" fontId="1" fillId="0" borderId="13" xfId="64" applyFont="1" applyBorder="1" applyAlignment="1">
      <alignment horizontal="left" vertical="center" wrapText="1"/>
      <protection/>
    </xf>
    <xf numFmtId="0" fontId="1" fillId="0" borderId="13" xfId="64" applyFont="1" applyBorder="1" applyAlignment="1">
      <alignment horizontal="right" vertical="center" wrapText="1"/>
      <protection/>
    </xf>
    <xf numFmtId="0" fontId="1" fillId="0" borderId="13" xfId="64" applyFont="1" applyBorder="1" applyAlignment="1">
      <alignment horizontal="center" vertical="center" wrapText="1"/>
      <protection/>
    </xf>
    <xf numFmtId="0" fontId="1" fillId="0" borderId="24" xfId="64" applyFont="1" applyBorder="1" applyAlignment="1">
      <alignment horizontal="left" vertical="top" wrapText="1"/>
      <protection/>
    </xf>
    <xf numFmtId="180" fontId="1" fillId="0" borderId="9" xfId="64" applyNumberFormat="1" applyFont="1" applyBorder="1" applyAlignment="1">
      <alignment horizontal="left" vertical="center" wrapText="1"/>
      <protection/>
    </xf>
    <xf numFmtId="0" fontId="1" fillId="0" borderId="0" xfId="64" applyFont="1" applyAlignment="1">
      <alignment vertical="center" wrapText="1"/>
      <protection/>
    </xf>
    <xf numFmtId="0" fontId="1" fillId="0" borderId="9" xfId="64" applyFont="1" applyBorder="1" applyAlignment="1">
      <alignment horizontal="left" vertical="center" wrapText="1"/>
      <protection/>
    </xf>
    <xf numFmtId="0" fontId="0" fillId="0" borderId="0" xfId="0" applyFont="1" applyFill="1" applyBorder="1" applyAlignment="1">
      <alignment/>
    </xf>
    <xf numFmtId="0" fontId="5" fillId="0" borderId="0" xfId="0"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9" xfId="0" applyFont="1" applyFill="1" applyBorder="1" applyAlignment="1">
      <alignment/>
    </xf>
    <xf numFmtId="0" fontId="0" fillId="0" borderId="9" xfId="0" applyFont="1" applyFill="1" applyBorder="1" applyAlignment="1">
      <alignment horizontal="center" vertical="center"/>
    </xf>
    <xf numFmtId="0" fontId="0" fillId="0" borderId="3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181" fontId="0" fillId="0" borderId="9" xfId="0" applyNumberFormat="1" applyFont="1" applyFill="1" applyBorder="1" applyAlignment="1">
      <alignment/>
    </xf>
    <xf numFmtId="0" fontId="0" fillId="0" borderId="0" xfId="0" applyFont="1" applyFill="1" applyBorder="1" applyAlignment="1">
      <alignment horizontal="right"/>
    </xf>
    <xf numFmtId="0" fontId="0" fillId="0" borderId="0" xfId="0" applyFill="1" applyAlignment="1">
      <alignmen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7"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60" fillId="33"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61" fillId="33"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3"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14" fillId="34" borderId="9" xfId="19" applyFont="1" applyFill="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9" xfId="0" applyBorder="1" applyAlignment="1">
      <alignment horizontal="center" vertical="center"/>
    </xf>
    <xf numFmtId="0" fontId="0" fillId="0" borderId="9" xfId="0" applyBorder="1" applyAlignment="1" applyProtection="1">
      <alignment horizontal="center" vertical="center"/>
      <protection locked="0"/>
    </xf>
    <xf numFmtId="0" fontId="15" fillId="34" borderId="9" xfId="19"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0" fontId="0" fillId="0" borderId="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Fill="1" applyBorder="1" applyAlignment="1">
      <alignment horizontal="center"/>
    </xf>
    <xf numFmtId="0" fontId="0" fillId="0" borderId="0" xfId="0" applyFont="1" applyAlignment="1">
      <alignment/>
    </xf>
    <xf numFmtId="0" fontId="0" fillId="0" borderId="0" xfId="0" applyAlignment="1" applyProtection="1">
      <alignment/>
      <protection locked="0"/>
    </xf>
    <xf numFmtId="0" fontId="0" fillId="0" borderId="16" xfId="0"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2" fillId="0" borderId="0" xfId="0" applyFont="1" applyFill="1" applyAlignment="1">
      <alignment horizontal="center"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13"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62" fillId="0" borderId="9" xfId="0" applyFont="1" applyBorder="1" applyAlignment="1">
      <alignment/>
    </xf>
    <xf numFmtId="4" fontId="0" fillId="0" borderId="9" xfId="0" applyNumberFormat="1" applyBorder="1" applyAlignment="1">
      <alignment horizontal="right" vertical="center"/>
    </xf>
    <xf numFmtId="182" fontId="0" fillId="0" borderId="9" xfId="0" applyNumberFormat="1" applyFont="1" applyFill="1" applyBorder="1" applyAlignment="1" applyProtection="1">
      <alignment horizontal="right" vertical="center"/>
      <protection/>
    </xf>
    <xf numFmtId="0" fontId="3" fillId="0" borderId="0" xfId="0" applyNumberFormat="1" applyFont="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62" fillId="0" borderId="0" xfId="0" applyFont="1" applyAlignment="1">
      <alignment horizontal="left"/>
    </xf>
    <xf numFmtId="0" fontId="62" fillId="0" borderId="0" xfId="0" applyFont="1" applyAlignment="1">
      <alignment horizontal="left"/>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1" fillId="0" borderId="9" xfId="0" applyFont="1" applyBorder="1" applyAlignment="1">
      <alignment horizontal="left" vertical="center"/>
    </xf>
    <xf numFmtId="0" fontId="0" fillId="0" borderId="9" xfId="0" applyNumberFormat="1" applyBorder="1" applyAlignment="1">
      <alignment vertical="center"/>
    </xf>
    <xf numFmtId="0" fontId="1" fillId="0" borderId="9" xfId="0" applyNumberFormat="1" applyFont="1" applyBorder="1" applyAlignment="1">
      <alignment vertical="center"/>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76" t="s">
        <v>1</v>
      </c>
    </row>
    <row r="3" spans="1:14" ht="93.75" customHeight="1">
      <c r="A3" s="277"/>
      <c r="N3" s="149"/>
    </row>
    <row r="4" ht="81.75" customHeight="1">
      <c r="A4" s="278" t="s">
        <v>2</v>
      </c>
    </row>
    <row r="5" ht="40.5" customHeight="1">
      <c r="A5" s="278" t="s">
        <v>3</v>
      </c>
    </row>
    <row r="6" ht="36.75" customHeight="1">
      <c r="A6" s="278" t="s">
        <v>4</v>
      </c>
    </row>
    <row r="7" ht="12.75" customHeight="1">
      <c r="A7" s="279"/>
    </row>
    <row r="8" ht="12.75" customHeight="1">
      <c r="A8" s="279"/>
    </row>
    <row r="9" ht="12.75" customHeight="1">
      <c r="A9" s="279"/>
    </row>
    <row r="10" ht="12.75" customHeight="1">
      <c r="A10" s="279"/>
    </row>
    <row r="11" ht="12.75" customHeight="1">
      <c r="A11" s="279"/>
    </row>
    <row r="12" ht="12.75" customHeight="1">
      <c r="A12" s="279"/>
    </row>
    <row r="13" ht="12.75" customHeight="1">
      <c r="A13" s="279"/>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56"/>
  <sheetViews>
    <sheetView showGridLines="0" showZeros="0" workbookViewId="0" topLeftCell="A1">
      <selection activeCell="R49" sqref="R49"/>
    </sheetView>
  </sheetViews>
  <sheetFormatPr defaultColWidth="9.16015625" defaultRowHeight="12.75" customHeight="1"/>
  <cols>
    <col min="1" max="1" width="9.66015625" style="0" customWidth="1"/>
    <col min="2" max="2" width="30.5" style="0" customWidth="1"/>
    <col min="3" max="3" width="10.5" style="0" customWidth="1"/>
    <col min="4" max="4" width="26.66015625" style="0" customWidth="1"/>
    <col min="5" max="5" width="15.16015625" style="0" customWidth="1"/>
    <col min="6" max="6" width="18.16015625" style="0" customWidth="1"/>
    <col min="7" max="7" width="19.66015625" style="0" customWidth="1"/>
    <col min="8" max="8" width="21.16015625" style="0" customWidth="1"/>
    <col min="9" max="255" width="9.16015625" style="0" customWidth="1"/>
  </cols>
  <sheetData>
    <row r="1" ht="30" customHeight="1">
      <c r="A1" s="149" t="s">
        <v>25</v>
      </c>
    </row>
    <row r="2" spans="1:8" ht="28.5" customHeight="1">
      <c r="A2" s="150" t="s">
        <v>26</v>
      </c>
      <c r="B2" s="150"/>
      <c r="C2" s="150"/>
      <c r="D2" s="150"/>
      <c r="E2" s="150"/>
      <c r="F2" s="150"/>
      <c r="G2" s="150"/>
      <c r="H2" s="150"/>
    </row>
    <row r="3" ht="22.5" customHeight="1">
      <c r="H3" s="159" t="s">
        <v>50</v>
      </c>
    </row>
    <row r="4" spans="1:8" ht="37.5" customHeight="1">
      <c r="A4" s="152" t="s">
        <v>184</v>
      </c>
      <c r="B4" s="152" t="s">
        <v>185</v>
      </c>
      <c r="C4" s="152" t="s">
        <v>186</v>
      </c>
      <c r="D4" s="152" t="s">
        <v>187</v>
      </c>
      <c r="E4" s="152" t="s">
        <v>145</v>
      </c>
      <c r="F4" s="152" t="s">
        <v>172</v>
      </c>
      <c r="G4" s="152" t="s">
        <v>173</v>
      </c>
      <c r="H4" s="152" t="s">
        <v>175</v>
      </c>
    </row>
    <row r="5" spans="1:8" ht="22.5" customHeight="1">
      <c r="A5" s="209" t="s">
        <v>145</v>
      </c>
      <c r="B5" s="210"/>
      <c r="C5" s="210"/>
      <c r="D5" s="211"/>
      <c r="E5" s="212">
        <v>4185.08</v>
      </c>
      <c r="F5" s="212">
        <v>2341.98</v>
      </c>
      <c r="G5" s="212">
        <v>167.4</v>
      </c>
      <c r="H5" s="152"/>
    </row>
    <row r="6" spans="1:8" ht="12.75" customHeight="1">
      <c r="A6" s="213">
        <v>301</v>
      </c>
      <c r="B6" s="213" t="s">
        <v>188</v>
      </c>
      <c r="C6" s="214"/>
      <c r="D6" s="214"/>
      <c r="E6" s="214">
        <f aca="true" t="shared" si="0" ref="E6:E11">F6+G6+H6</f>
        <v>2266.86</v>
      </c>
      <c r="F6" s="214">
        <v>2266.86</v>
      </c>
      <c r="G6" s="214"/>
      <c r="H6" s="215"/>
    </row>
    <row r="7" spans="1:8" ht="12.75" customHeight="1">
      <c r="A7" s="213">
        <v>30101</v>
      </c>
      <c r="B7" s="213" t="s">
        <v>189</v>
      </c>
      <c r="C7" s="216">
        <v>50101</v>
      </c>
      <c r="D7" s="216" t="s">
        <v>190</v>
      </c>
      <c r="E7" s="214">
        <v>46.45</v>
      </c>
      <c r="F7" s="216">
        <v>46.45</v>
      </c>
      <c r="G7" s="216"/>
      <c r="H7" s="156"/>
    </row>
    <row r="8" spans="1:8" ht="12.75" customHeight="1">
      <c r="A8" s="217">
        <v>30101</v>
      </c>
      <c r="B8" s="217" t="s">
        <v>189</v>
      </c>
      <c r="C8" s="218">
        <v>50501</v>
      </c>
      <c r="D8" s="218" t="s">
        <v>188</v>
      </c>
      <c r="E8" s="214">
        <f t="shared" si="0"/>
        <v>657.32</v>
      </c>
      <c r="F8" s="218">
        <v>657.32</v>
      </c>
      <c r="G8" s="218"/>
      <c r="H8" s="156"/>
    </row>
    <row r="9" spans="1:8" ht="12.75" customHeight="1">
      <c r="A9" s="217">
        <v>30102</v>
      </c>
      <c r="B9" s="217" t="s">
        <v>191</v>
      </c>
      <c r="C9" s="216">
        <v>50101</v>
      </c>
      <c r="D9" s="216" t="s">
        <v>190</v>
      </c>
      <c r="E9" s="214">
        <v>4.05</v>
      </c>
      <c r="F9" s="218">
        <v>4.05</v>
      </c>
      <c r="G9" s="218"/>
      <c r="H9" s="156"/>
    </row>
    <row r="10" spans="1:8" ht="12.75" customHeight="1">
      <c r="A10" s="217">
        <v>30102</v>
      </c>
      <c r="B10" s="217" t="s">
        <v>191</v>
      </c>
      <c r="C10" s="218">
        <v>50501</v>
      </c>
      <c r="D10" s="218" t="s">
        <v>188</v>
      </c>
      <c r="E10" s="214">
        <f t="shared" si="0"/>
        <v>56.36</v>
      </c>
      <c r="F10" s="218">
        <v>56.36</v>
      </c>
      <c r="G10" s="218"/>
      <c r="H10" s="156"/>
    </row>
    <row r="11" spans="1:8" ht="12.75" customHeight="1">
      <c r="A11" s="217">
        <v>30103</v>
      </c>
      <c r="B11" s="217" t="s">
        <v>192</v>
      </c>
      <c r="C11" s="216">
        <v>50101</v>
      </c>
      <c r="D11" s="216" t="s">
        <v>190</v>
      </c>
      <c r="E11" s="214">
        <f t="shared" si="0"/>
        <v>3.87</v>
      </c>
      <c r="F11" s="218">
        <v>3.87</v>
      </c>
      <c r="G11" s="218"/>
      <c r="H11" s="156"/>
    </row>
    <row r="12" spans="1:8" ht="12.75" customHeight="1">
      <c r="A12" s="217">
        <v>30107</v>
      </c>
      <c r="B12" s="217" t="s">
        <v>193</v>
      </c>
      <c r="C12" s="216">
        <v>50101</v>
      </c>
      <c r="D12" s="216" t="s">
        <v>190</v>
      </c>
      <c r="E12" s="214">
        <v>45.49</v>
      </c>
      <c r="F12" s="218">
        <v>45.49</v>
      </c>
      <c r="G12" s="218"/>
      <c r="H12" s="156"/>
    </row>
    <row r="13" spans="1:8" ht="12.75" customHeight="1">
      <c r="A13" s="217">
        <v>30107</v>
      </c>
      <c r="B13" s="217" t="s">
        <v>193</v>
      </c>
      <c r="C13" s="218">
        <v>50501</v>
      </c>
      <c r="D13" s="218" t="s">
        <v>188</v>
      </c>
      <c r="E13" s="214">
        <f aca="true" t="shared" si="1" ref="E13:E48">F13+G13+H13</f>
        <v>731.41</v>
      </c>
      <c r="F13" s="218">
        <v>731.41</v>
      </c>
      <c r="G13" s="218"/>
      <c r="H13" s="156"/>
    </row>
    <row r="14" spans="1:8" ht="12.75" customHeight="1">
      <c r="A14" s="217">
        <v>30108</v>
      </c>
      <c r="B14" s="217" t="s">
        <v>194</v>
      </c>
      <c r="C14" s="218">
        <v>50102</v>
      </c>
      <c r="D14" s="218" t="s">
        <v>195</v>
      </c>
      <c r="E14" s="214">
        <f t="shared" si="1"/>
        <v>18.01</v>
      </c>
      <c r="F14" s="218">
        <v>18.01</v>
      </c>
      <c r="G14" s="218"/>
      <c r="H14" s="157"/>
    </row>
    <row r="15" spans="1:8" ht="12.75" customHeight="1">
      <c r="A15" s="217">
        <v>30108</v>
      </c>
      <c r="B15" s="217" t="s">
        <v>194</v>
      </c>
      <c r="C15" s="218">
        <v>50501</v>
      </c>
      <c r="D15" s="218" t="s">
        <v>188</v>
      </c>
      <c r="E15" s="214">
        <f t="shared" si="1"/>
        <v>255.16</v>
      </c>
      <c r="F15" s="218">
        <v>255.16</v>
      </c>
      <c r="G15" s="218"/>
      <c r="H15" s="157"/>
    </row>
    <row r="16" spans="1:8" ht="12.75" customHeight="1">
      <c r="A16" s="217">
        <v>30109</v>
      </c>
      <c r="B16" s="217" t="s">
        <v>196</v>
      </c>
      <c r="C16" s="218">
        <v>50102</v>
      </c>
      <c r="D16" s="218" t="s">
        <v>195</v>
      </c>
      <c r="E16" s="214">
        <f t="shared" si="1"/>
        <v>7.21</v>
      </c>
      <c r="F16" s="218">
        <v>7.21</v>
      </c>
      <c r="G16" s="218"/>
      <c r="H16" s="157"/>
    </row>
    <row r="17" spans="1:8" ht="12.75" customHeight="1">
      <c r="A17" s="217">
        <v>30109</v>
      </c>
      <c r="B17" s="217" t="s">
        <v>196</v>
      </c>
      <c r="C17" s="218">
        <v>50501</v>
      </c>
      <c r="D17" s="218" t="s">
        <v>188</v>
      </c>
      <c r="E17" s="214">
        <f t="shared" si="1"/>
        <v>102.07</v>
      </c>
      <c r="F17" s="218">
        <v>102.07</v>
      </c>
      <c r="G17" s="218"/>
      <c r="H17" s="157"/>
    </row>
    <row r="18" spans="1:8" ht="12.75" customHeight="1">
      <c r="A18" s="217">
        <v>30110</v>
      </c>
      <c r="B18" s="217" t="s">
        <v>197</v>
      </c>
      <c r="C18" s="218">
        <v>50102</v>
      </c>
      <c r="D18" s="218" t="s">
        <v>195</v>
      </c>
      <c r="E18" s="214">
        <f t="shared" si="1"/>
        <v>6.43</v>
      </c>
      <c r="F18" s="218">
        <v>6.43</v>
      </c>
      <c r="G18" s="218"/>
      <c r="H18" s="157"/>
    </row>
    <row r="19" spans="1:8" ht="12.75" customHeight="1">
      <c r="A19" s="217">
        <v>30110</v>
      </c>
      <c r="B19" s="217" t="s">
        <v>197</v>
      </c>
      <c r="C19" s="218">
        <v>50501</v>
      </c>
      <c r="D19" s="218" t="s">
        <v>188</v>
      </c>
      <c r="E19" s="214">
        <f t="shared" si="1"/>
        <v>94.89</v>
      </c>
      <c r="F19" s="218">
        <v>94.89</v>
      </c>
      <c r="G19" s="218"/>
      <c r="H19" s="157"/>
    </row>
    <row r="20" spans="1:8" ht="12.75" customHeight="1">
      <c r="A20" s="217">
        <v>30111</v>
      </c>
      <c r="B20" s="217" t="s">
        <v>198</v>
      </c>
      <c r="C20" s="218">
        <v>50102</v>
      </c>
      <c r="D20" s="218" t="s">
        <v>195</v>
      </c>
      <c r="E20" s="214">
        <f t="shared" si="1"/>
        <v>2.88</v>
      </c>
      <c r="F20" s="218">
        <v>2.88</v>
      </c>
      <c r="G20" s="218"/>
      <c r="H20" s="157"/>
    </row>
    <row r="21" spans="1:8" ht="12.75" customHeight="1">
      <c r="A21" s="217">
        <v>30111</v>
      </c>
      <c r="B21" s="217" t="s">
        <v>198</v>
      </c>
      <c r="C21" s="218">
        <v>50501</v>
      </c>
      <c r="D21" s="218" t="s">
        <v>188</v>
      </c>
      <c r="E21" s="214">
        <f t="shared" si="1"/>
        <v>40.98</v>
      </c>
      <c r="F21" s="218">
        <v>40.98</v>
      </c>
      <c r="G21" s="218"/>
      <c r="H21" s="157"/>
    </row>
    <row r="22" spans="1:8" ht="12.75" customHeight="1">
      <c r="A22" s="217">
        <v>30112</v>
      </c>
      <c r="B22" s="217" t="s">
        <v>199</v>
      </c>
      <c r="C22" s="218">
        <v>50102</v>
      </c>
      <c r="D22" s="218" t="s">
        <v>195</v>
      </c>
      <c r="E22" s="214">
        <f t="shared" si="1"/>
        <v>1.22</v>
      </c>
      <c r="F22" s="218">
        <v>1.22</v>
      </c>
      <c r="G22" s="218"/>
      <c r="H22" s="157"/>
    </row>
    <row r="23" spans="1:8" ht="12.75" customHeight="1">
      <c r="A23" s="217">
        <v>30112</v>
      </c>
      <c r="B23" s="217" t="s">
        <v>199</v>
      </c>
      <c r="C23" s="218">
        <v>50501</v>
      </c>
      <c r="D23" s="218" t="s">
        <v>188</v>
      </c>
      <c r="E23" s="214">
        <f t="shared" si="1"/>
        <v>16.93</v>
      </c>
      <c r="F23" s="218">
        <v>16.93</v>
      </c>
      <c r="G23" s="218"/>
      <c r="H23" s="157"/>
    </row>
    <row r="24" spans="1:8" ht="12.75" customHeight="1">
      <c r="A24" s="217">
        <v>30113</v>
      </c>
      <c r="B24" s="217" t="s">
        <v>200</v>
      </c>
      <c r="C24" s="218">
        <v>50103</v>
      </c>
      <c r="D24" s="218" t="s">
        <v>200</v>
      </c>
      <c r="E24" s="214">
        <f t="shared" si="1"/>
        <v>11.51</v>
      </c>
      <c r="F24" s="218">
        <v>11.51</v>
      </c>
      <c r="G24" s="218"/>
      <c r="H24" s="157"/>
    </row>
    <row r="25" spans="1:8" ht="12.75" customHeight="1">
      <c r="A25" s="217">
        <v>30113</v>
      </c>
      <c r="B25" s="217" t="s">
        <v>200</v>
      </c>
      <c r="C25" s="218">
        <v>50501</v>
      </c>
      <c r="D25" s="218" t="s">
        <v>188</v>
      </c>
      <c r="E25" s="214">
        <f t="shared" si="1"/>
        <v>164.62</v>
      </c>
      <c r="F25" s="218">
        <v>164.62</v>
      </c>
      <c r="G25" s="218"/>
      <c r="H25" s="157"/>
    </row>
    <row r="26" spans="1:8" ht="12.75" customHeight="1">
      <c r="A26" s="217">
        <v>30199</v>
      </c>
      <c r="B26" s="217" t="s">
        <v>201</v>
      </c>
      <c r="C26" s="219">
        <v>50599</v>
      </c>
      <c r="D26" s="220" t="s">
        <v>202</v>
      </c>
      <c r="E26" s="214">
        <f t="shared" si="1"/>
        <v>0</v>
      </c>
      <c r="F26" s="221"/>
      <c r="G26" s="221"/>
      <c r="H26" s="157"/>
    </row>
    <row r="27" spans="1:8" ht="12.75" customHeight="1">
      <c r="A27" s="213">
        <v>302</v>
      </c>
      <c r="B27" s="213" t="s">
        <v>203</v>
      </c>
      <c r="C27" s="218"/>
      <c r="D27" s="218"/>
      <c r="E27" s="214">
        <f t="shared" si="1"/>
        <v>167.4</v>
      </c>
      <c r="F27" s="218"/>
      <c r="G27" s="222">
        <v>167.4</v>
      </c>
      <c r="H27" s="157"/>
    </row>
    <row r="28" spans="1:8" ht="12.75" customHeight="1">
      <c r="A28" s="217">
        <v>30201</v>
      </c>
      <c r="B28" s="217" t="s">
        <v>204</v>
      </c>
      <c r="C28" s="218">
        <v>50201</v>
      </c>
      <c r="D28" s="218" t="s">
        <v>205</v>
      </c>
      <c r="E28" s="214">
        <f t="shared" si="1"/>
        <v>16.13</v>
      </c>
      <c r="F28" s="218"/>
      <c r="G28" s="218">
        <v>16.13</v>
      </c>
      <c r="H28" s="157"/>
    </row>
    <row r="29" spans="1:8" ht="12.75" customHeight="1">
      <c r="A29" s="217">
        <v>30201</v>
      </c>
      <c r="B29" s="217" t="s">
        <v>204</v>
      </c>
      <c r="C29" s="218">
        <v>50502</v>
      </c>
      <c r="D29" s="218" t="s">
        <v>203</v>
      </c>
      <c r="E29" s="214">
        <f t="shared" si="1"/>
        <v>51.69</v>
      </c>
      <c r="F29" s="218"/>
      <c r="G29" s="218">
        <v>51.69</v>
      </c>
      <c r="H29" s="157"/>
    </row>
    <row r="30" spans="1:8" ht="12.75" customHeight="1">
      <c r="A30" s="217">
        <v>30201</v>
      </c>
      <c r="B30" s="217" t="s">
        <v>204</v>
      </c>
      <c r="C30" s="218">
        <v>50502</v>
      </c>
      <c r="D30" s="218" t="s">
        <v>203</v>
      </c>
      <c r="E30" s="214">
        <f t="shared" si="1"/>
        <v>0</v>
      </c>
      <c r="F30" s="218"/>
      <c r="G30" s="218"/>
      <c r="H30" s="157"/>
    </row>
    <row r="31" spans="1:8" ht="12.75" customHeight="1">
      <c r="A31" s="217">
        <v>30202</v>
      </c>
      <c r="B31" s="217" t="s">
        <v>206</v>
      </c>
      <c r="C31" s="218">
        <v>50201</v>
      </c>
      <c r="D31" s="218" t="s">
        <v>205</v>
      </c>
      <c r="E31" s="214">
        <f t="shared" si="1"/>
        <v>0.5</v>
      </c>
      <c r="F31" s="218"/>
      <c r="G31" s="218">
        <v>0.5</v>
      </c>
      <c r="H31" s="157"/>
    </row>
    <row r="32" spans="1:8" ht="12.75" customHeight="1">
      <c r="A32" s="217">
        <v>30202</v>
      </c>
      <c r="B32" s="217" t="s">
        <v>206</v>
      </c>
      <c r="C32" s="218">
        <v>50502</v>
      </c>
      <c r="D32" s="218" t="s">
        <v>203</v>
      </c>
      <c r="E32" s="214">
        <f t="shared" si="1"/>
        <v>5.2</v>
      </c>
      <c r="F32" s="218"/>
      <c r="G32" s="218">
        <v>5.2</v>
      </c>
      <c r="H32" s="157"/>
    </row>
    <row r="33" spans="1:8" ht="12.75" customHeight="1">
      <c r="A33" s="217">
        <v>30204</v>
      </c>
      <c r="B33" s="217" t="s">
        <v>207</v>
      </c>
      <c r="C33" s="218">
        <v>50201</v>
      </c>
      <c r="D33" s="218" t="s">
        <v>205</v>
      </c>
      <c r="E33" s="214">
        <f t="shared" si="1"/>
        <v>0.5</v>
      </c>
      <c r="F33" s="218"/>
      <c r="G33" s="218">
        <v>0.5</v>
      </c>
      <c r="H33" s="157"/>
    </row>
    <row r="34" spans="1:8" ht="12.75" customHeight="1">
      <c r="A34" s="217">
        <v>30204</v>
      </c>
      <c r="B34" s="217" t="s">
        <v>207</v>
      </c>
      <c r="C34" s="218">
        <v>50502</v>
      </c>
      <c r="D34" s="218" t="s">
        <v>203</v>
      </c>
      <c r="E34" s="214">
        <f t="shared" si="1"/>
        <v>0.5</v>
      </c>
      <c r="F34" s="218"/>
      <c r="G34" s="218">
        <v>0.5</v>
      </c>
      <c r="H34" s="157"/>
    </row>
    <row r="35" spans="1:8" ht="12.75" customHeight="1">
      <c r="A35" s="217">
        <v>30205</v>
      </c>
      <c r="B35" s="217" t="s">
        <v>208</v>
      </c>
      <c r="C35" s="218">
        <v>50201</v>
      </c>
      <c r="D35" s="218" t="s">
        <v>205</v>
      </c>
      <c r="E35" s="214">
        <f t="shared" si="1"/>
        <v>0.5</v>
      </c>
      <c r="F35" s="218"/>
      <c r="G35" s="218">
        <v>0.5</v>
      </c>
      <c r="H35" s="157"/>
    </row>
    <row r="36" spans="1:8" ht="12.75" customHeight="1">
      <c r="A36" s="217">
        <v>30205</v>
      </c>
      <c r="B36" s="217" t="s">
        <v>208</v>
      </c>
      <c r="C36" s="218">
        <v>50502</v>
      </c>
      <c r="D36" s="218" t="s">
        <v>203</v>
      </c>
      <c r="E36" s="214">
        <f t="shared" si="1"/>
        <v>4.5</v>
      </c>
      <c r="F36" s="218"/>
      <c r="G36" s="218">
        <v>4.5</v>
      </c>
      <c r="H36" s="157"/>
    </row>
    <row r="37" spans="1:8" ht="12.75" customHeight="1">
      <c r="A37" s="217">
        <v>30206</v>
      </c>
      <c r="B37" s="217" t="s">
        <v>209</v>
      </c>
      <c r="C37" s="218">
        <v>50502</v>
      </c>
      <c r="D37" s="218" t="s">
        <v>203</v>
      </c>
      <c r="E37" s="214">
        <f t="shared" si="1"/>
        <v>14.5</v>
      </c>
      <c r="F37" s="218"/>
      <c r="G37" s="218">
        <v>14.5</v>
      </c>
      <c r="H37" s="157"/>
    </row>
    <row r="38" spans="1:8" ht="12.75" customHeight="1">
      <c r="A38" s="217">
        <v>30207</v>
      </c>
      <c r="B38" s="217" t="s">
        <v>210</v>
      </c>
      <c r="C38" s="218">
        <v>50201</v>
      </c>
      <c r="D38" s="218" t="s">
        <v>205</v>
      </c>
      <c r="E38" s="214">
        <f t="shared" si="1"/>
        <v>0.5</v>
      </c>
      <c r="F38" s="218"/>
      <c r="G38" s="218">
        <v>0.5</v>
      </c>
      <c r="H38" s="157"/>
    </row>
    <row r="39" spans="1:8" ht="12.75" customHeight="1">
      <c r="A39" s="217">
        <v>30207</v>
      </c>
      <c r="B39" s="217" t="s">
        <v>210</v>
      </c>
      <c r="C39" s="218">
        <v>50502</v>
      </c>
      <c r="D39" s="218" t="s">
        <v>203</v>
      </c>
      <c r="E39" s="214">
        <f t="shared" si="1"/>
        <v>3</v>
      </c>
      <c r="F39" s="218"/>
      <c r="G39" s="218">
        <v>3</v>
      </c>
      <c r="H39" s="157"/>
    </row>
    <row r="40" spans="1:8" ht="12.75" customHeight="1">
      <c r="A40" s="217">
        <v>30211</v>
      </c>
      <c r="B40" s="217" t="s">
        <v>211</v>
      </c>
      <c r="C40" s="218">
        <v>50201</v>
      </c>
      <c r="D40" s="218" t="s">
        <v>205</v>
      </c>
      <c r="E40" s="214">
        <f t="shared" si="1"/>
        <v>8</v>
      </c>
      <c r="F40" s="218"/>
      <c r="G40" s="218">
        <v>8</v>
      </c>
      <c r="H40" s="157"/>
    </row>
    <row r="41" spans="1:8" ht="12.75" customHeight="1">
      <c r="A41" s="217">
        <v>30211</v>
      </c>
      <c r="B41" s="217" t="s">
        <v>211</v>
      </c>
      <c r="C41" s="218">
        <v>50502</v>
      </c>
      <c r="D41" s="218" t="s">
        <v>203</v>
      </c>
      <c r="E41" s="214">
        <f t="shared" si="1"/>
        <v>9.4</v>
      </c>
      <c r="F41" s="218"/>
      <c r="G41" s="218">
        <v>9.4</v>
      </c>
      <c r="H41" s="157"/>
    </row>
    <row r="42" spans="1:8" ht="12.75" customHeight="1">
      <c r="A42" s="217">
        <v>30213</v>
      </c>
      <c r="B42" s="217" t="s">
        <v>212</v>
      </c>
      <c r="C42" s="218">
        <v>50599</v>
      </c>
      <c r="D42" s="218" t="s">
        <v>202</v>
      </c>
      <c r="E42" s="214">
        <f t="shared" si="1"/>
        <v>0</v>
      </c>
      <c r="F42" s="218"/>
      <c r="G42" s="218"/>
      <c r="H42" s="157"/>
    </row>
    <row r="43" spans="1:8" ht="12.75" customHeight="1">
      <c r="A43" s="217">
        <v>30215</v>
      </c>
      <c r="B43" s="217" t="s">
        <v>213</v>
      </c>
      <c r="C43" s="218">
        <v>50202</v>
      </c>
      <c r="D43" s="218" t="s">
        <v>213</v>
      </c>
      <c r="E43" s="214">
        <f t="shared" si="1"/>
        <v>1</v>
      </c>
      <c r="F43" s="223"/>
      <c r="G43" s="223">
        <v>1</v>
      </c>
      <c r="H43" s="157"/>
    </row>
    <row r="44" spans="1:8" ht="12.75" customHeight="1">
      <c r="A44" s="217">
        <v>30216</v>
      </c>
      <c r="B44" s="217" t="s">
        <v>214</v>
      </c>
      <c r="C44" s="218">
        <v>50203</v>
      </c>
      <c r="D44" s="218" t="s">
        <v>214</v>
      </c>
      <c r="E44" s="214">
        <f t="shared" si="1"/>
        <v>1</v>
      </c>
      <c r="F44" s="223"/>
      <c r="G44" s="223">
        <v>1</v>
      </c>
      <c r="H44" s="157"/>
    </row>
    <row r="45" spans="1:8" ht="12.75" customHeight="1">
      <c r="A45" s="217">
        <v>30226</v>
      </c>
      <c r="B45" s="217" t="s">
        <v>215</v>
      </c>
      <c r="C45" s="218">
        <v>50205</v>
      </c>
      <c r="D45" s="218" t="s">
        <v>216</v>
      </c>
      <c r="E45" s="214">
        <f t="shared" si="1"/>
        <v>0.5</v>
      </c>
      <c r="F45" s="223"/>
      <c r="G45" s="223">
        <v>0.5</v>
      </c>
      <c r="H45" s="157"/>
    </row>
    <row r="46" spans="1:8" ht="12.75" customHeight="1">
      <c r="A46" s="217">
        <v>30228</v>
      </c>
      <c r="B46" s="217" t="s">
        <v>217</v>
      </c>
      <c r="C46" s="218">
        <v>50201</v>
      </c>
      <c r="D46" s="218" t="s">
        <v>205</v>
      </c>
      <c r="E46" s="214">
        <f t="shared" si="1"/>
        <v>0.57</v>
      </c>
      <c r="F46" s="223"/>
      <c r="G46" s="223">
        <v>0.57</v>
      </c>
      <c r="H46" s="157"/>
    </row>
    <row r="47" spans="1:8" ht="12.75" customHeight="1">
      <c r="A47" s="217">
        <v>30228</v>
      </c>
      <c r="B47" s="217" t="s">
        <v>217</v>
      </c>
      <c r="C47" s="218">
        <v>50502</v>
      </c>
      <c r="D47" s="218" t="s">
        <v>203</v>
      </c>
      <c r="E47" s="214">
        <f t="shared" si="1"/>
        <v>7.97</v>
      </c>
      <c r="F47" s="223"/>
      <c r="G47" s="223">
        <v>7.97</v>
      </c>
      <c r="H47" s="157"/>
    </row>
    <row r="48" spans="1:8" ht="12.75" customHeight="1">
      <c r="A48" s="217">
        <v>30231</v>
      </c>
      <c r="B48" s="217" t="s">
        <v>218</v>
      </c>
      <c r="C48" s="218">
        <v>50502</v>
      </c>
      <c r="D48" s="218" t="s">
        <v>203</v>
      </c>
      <c r="E48" s="214">
        <f t="shared" si="1"/>
        <v>13</v>
      </c>
      <c r="F48" s="223"/>
      <c r="G48" s="223">
        <v>13</v>
      </c>
      <c r="H48" s="157"/>
    </row>
    <row r="49" spans="1:8" ht="12.75" customHeight="1">
      <c r="A49" s="217">
        <v>30239</v>
      </c>
      <c r="B49" s="217" t="s">
        <v>219</v>
      </c>
      <c r="C49" s="218">
        <v>50599</v>
      </c>
      <c r="D49" s="218" t="s">
        <v>202</v>
      </c>
      <c r="E49" s="214">
        <v>1</v>
      </c>
      <c r="F49" s="223"/>
      <c r="G49" s="223">
        <v>1</v>
      </c>
      <c r="H49" s="157"/>
    </row>
    <row r="50" spans="1:8" ht="12.75" customHeight="1">
      <c r="A50" s="217">
        <v>30239</v>
      </c>
      <c r="B50" s="217" t="s">
        <v>219</v>
      </c>
      <c r="C50" s="218">
        <v>50201</v>
      </c>
      <c r="D50" s="218" t="s">
        <v>205</v>
      </c>
      <c r="E50" s="214">
        <f aca="true" t="shared" si="2" ref="E50:E56">F50+G50+H50</f>
        <v>24.04</v>
      </c>
      <c r="F50" s="223"/>
      <c r="G50" s="218">
        <v>24.04</v>
      </c>
      <c r="H50" s="157"/>
    </row>
    <row r="51" spans="1:8" ht="12.75" customHeight="1">
      <c r="A51" s="217">
        <v>30299</v>
      </c>
      <c r="B51" s="217" t="s">
        <v>220</v>
      </c>
      <c r="C51" s="218">
        <v>50502</v>
      </c>
      <c r="D51" s="218" t="s">
        <v>203</v>
      </c>
      <c r="E51" s="214">
        <f t="shared" si="2"/>
        <v>3.4</v>
      </c>
      <c r="F51" s="223"/>
      <c r="G51" s="223">
        <v>3.4</v>
      </c>
      <c r="H51" s="157"/>
    </row>
    <row r="52" spans="1:8" ht="12.75" customHeight="1">
      <c r="A52" s="213">
        <v>303</v>
      </c>
      <c r="B52" s="213" t="s">
        <v>221</v>
      </c>
      <c r="C52" s="223"/>
      <c r="D52" s="223"/>
      <c r="E52" s="214">
        <f t="shared" si="2"/>
        <v>75.12</v>
      </c>
      <c r="F52" s="223">
        <v>75.12</v>
      </c>
      <c r="G52" s="223"/>
      <c r="H52" s="157"/>
    </row>
    <row r="53" spans="1:8" ht="12.75" customHeight="1">
      <c r="A53" s="217">
        <v>30305</v>
      </c>
      <c r="B53" s="217" t="s">
        <v>222</v>
      </c>
      <c r="C53" s="223">
        <v>50901</v>
      </c>
      <c r="D53" s="223" t="s">
        <v>223</v>
      </c>
      <c r="E53" s="214">
        <f t="shared" si="2"/>
        <v>1.35</v>
      </c>
      <c r="F53" s="223">
        <v>1.35</v>
      </c>
      <c r="G53" s="223"/>
      <c r="H53" s="157"/>
    </row>
    <row r="54" spans="1:8" ht="12.75" customHeight="1">
      <c r="A54" s="217">
        <v>30305</v>
      </c>
      <c r="B54" s="217" t="s">
        <v>222</v>
      </c>
      <c r="C54" s="218">
        <v>50599</v>
      </c>
      <c r="D54" s="218" t="s">
        <v>202</v>
      </c>
      <c r="E54" s="214">
        <f t="shared" si="2"/>
        <v>14.13</v>
      </c>
      <c r="F54" s="223">
        <v>14.13</v>
      </c>
      <c r="G54" s="223"/>
      <c r="H54" s="157"/>
    </row>
    <row r="55" spans="1:8" ht="12.75" customHeight="1">
      <c r="A55" s="217">
        <v>30399</v>
      </c>
      <c r="B55" s="217" t="s">
        <v>224</v>
      </c>
      <c r="C55" s="223">
        <v>50999</v>
      </c>
      <c r="D55" s="223" t="s">
        <v>224</v>
      </c>
      <c r="E55" s="214">
        <f t="shared" si="2"/>
        <v>3.77</v>
      </c>
      <c r="F55" s="223">
        <v>3.77</v>
      </c>
      <c r="G55" s="223"/>
      <c r="H55" s="157"/>
    </row>
    <row r="56" spans="1:8" ht="12.75" customHeight="1">
      <c r="A56" s="217">
        <v>30399</v>
      </c>
      <c r="B56" s="217" t="s">
        <v>224</v>
      </c>
      <c r="C56" s="218">
        <v>50599</v>
      </c>
      <c r="D56" s="218" t="s">
        <v>202</v>
      </c>
      <c r="E56" s="214">
        <f t="shared" si="2"/>
        <v>55.87</v>
      </c>
      <c r="F56" s="223">
        <v>55.87</v>
      </c>
      <c r="G56" s="223"/>
      <c r="H56" s="157"/>
    </row>
  </sheetData>
  <sheetProtection/>
  <mergeCells count="1">
    <mergeCell ref="A5:D5"/>
  </mergeCells>
  <printOptions horizontalCentered="1"/>
  <pageMargins left="0.39305555555555555" right="0.39305555555555555" top="0.7909722222222222" bottom="0.5944444444444444"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179" t="s">
        <v>27</v>
      </c>
      <c r="B1" s="180"/>
      <c r="C1" s="180"/>
      <c r="D1" s="180"/>
      <c r="E1" s="180"/>
      <c r="F1" s="181"/>
    </row>
    <row r="2" spans="1:6" ht="22.5" customHeight="1">
      <c r="A2" s="182" t="s">
        <v>28</v>
      </c>
      <c r="B2" s="183"/>
      <c r="C2" s="183"/>
      <c r="D2" s="183"/>
      <c r="E2" s="183"/>
      <c r="F2" s="183"/>
    </row>
    <row r="3" spans="1:8" ht="22.5" customHeight="1">
      <c r="A3" s="184"/>
      <c r="B3" s="184"/>
      <c r="C3" s="185"/>
      <c r="D3" s="185"/>
      <c r="E3" s="186"/>
      <c r="F3" s="187"/>
      <c r="H3" s="187" t="s">
        <v>50</v>
      </c>
    </row>
    <row r="4" spans="1:8" ht="22.5" customHeight="1">
      <c r="A4" s="188" t="s">
        <v>51</v>
      </c>
      <c r="B4" s="188"/>
      <c r="C4" s="189" t="s">
        <v>52</v>
      </c>
      <c r="D4" s="190"/>
      <c r="E4" s="190"/>
      <c r="F4" s="190"/>
      <c r="G4" s="190"/>
      <c r="H4" s="191"/>
    </row>
    <row r="5" spans="1:8" ht="22.5" customHeight="1">
      <c r="A5" s="188" t="s">
        <v>53</v>
      </c>
      <c r="B5" s="188" t="s">
        <v>54</v>
      </c>
      <c r="C5" s="188" t="s">
        <v>55</v>
      </c>
      <c r="D5" s="192" t="s">
        <v>54</v>
      </c>
      <c r="E5" s="188" t="s">
        <v>56</v>
      </c>
      <c r="F5" s="188" t="s">
        <v>54</v>
      </c>
      <c r="G5" s="188" t="s">
        <v>57</v>
      </c>
      <c r="H5" s="188" t="s">
        <v>54</v>
      </c>
    </row>
    <row r="6" spans="1:8" ht="22.5" customHeight="1">
      <c r="A6" s="193" t="s">
        <v>225</v>
      </c>
      <c r="B6" s="194"/>
      <c r="C6" s="195" t="s">
        <v>226</v>
      </c>
      <c r="D6" s="196"/>
      <c r="E6" s="197" t="s">
        <v>227</v>
      </c>
      <c r="F6" s="196"/>
      <c r="G6" s="198" t="s">
        <v>228</v>
      </c>
      <c r="H6" s="157"/>
    </row>
    <row r="7" spans="1:8" ht="22.5" customHeight="1">
      <c r="A7" s="199"/>
      <c r="B7" s="194"/>
      <c r="C7" s="195" t="s">
        <v>229</v>
      </c>
      <c r="D7" s="196"/>
      <c r="E7" s="200" t="s">
        <v>230</v>
      </c>
      <c r="F7" s="196"/>
      <c r="G7" s="198" t="s">
        <v>231</v>
      </c>
      <c r="H7" s="157"/>
    </row>
    <row r="8" spans="1:8" ht="22.5" customHeight="1">
      <c r="A8" s="199"/>
      <c r="B8" s="194"/>
      <c r="C8" s="195" t="s">
        <v>232</v>
      </c>
      <c r="D8" s="196"/>
      <c r="E8" s="200" t="s">
        <v>233</v>
      </c>
      <c r="F8" s="196"/>
      <c r="G8" s="198" t="s">
        <v>234</v>
      </c>
      <c r="H8" s="156"/>
    </row>
    <row r="9" spans="1:8" ht="22.5" customHeight="1">
      <c r="A9" s="193"/>
      <c r="B9" s="194"/>
      <c r="C9" s="195" t="s">
        <v>235</v>
      </c>
      <c r="D9" s="196"/>
      <c r="E9" s="200" t="s">
        <v>236</v>
      </c>
      <c r="F9" s="196"/>
      <c r="G9" s="198" t="s">
        <v>237</v>
      </c>
      <c r="H9" s="157"/>
    </row>
    <row r="10" spans="1:8" ht="22.5" customHeight="1">
      <c r="A10" s="193"/>
      <c r="B10" s="194"/>
      <c r="C10" s="195" t="s">
        <v>238</v>
      </c>
      <c r="D10" s="196"/>
      <c r="E10" s="200" t="s">
        <v>239</v>
      </c>
      <c r="F10" s="196"/>
      <c r="G10" s="198" t="s">
        <v>240</v>
      </c>
      <c r="H10" s="157"/>
    </row>
    <row r="11" spans="1:8" ht="22.5" customHeight="1">
      <c r="A11" s="199"/>
      <c r="B11" s="194"/>
      <c r="C11" s="195" t="s">
        <v>241</v>
      </c>
      <c r="D11" s="196"/>
      <c r="E11" s="200" t="s">
        <v>242</v>
      </c>
      <c r="F11" s="196"/>
      <c r="G11" s="198" t="s">
        <v>243</v>
      </c>
      <c r="H11" s="157"/>
    </row>
    <row r="12" spans="1:8" ht="22.5" customHeight="1">
      <c r="A12" s="199"/>
      <c r="B12" s="194"/>
      <c r="C12" s="195" t="s">
        <v>244</v>
      </c>
      <c r="D12" s="196"/>
      <c r="E12" s="200" t="s">
        <v>230</v>
      </c>
      <c r="F12" s="196"/>
      <c r="G12" s="198" t="s">
        <v>245</v>
      </c>
      <c r="H12" s="157"/>
    </row>
    <row r="13" spans="1:8" ht="22.5" customHeight="1">
      <c r="A13" s="201"/>
      <c r="B13" s="194"/>
      <c r="C13" s="195" t="s">
        <v>246</v>
      </c>
      <c r="D13" s="196"/>
      <c r="E13" s="200" t="s">
        <v>233</v>
      </c>
      <c r="F13" s="196"/>
      <c r="G13" s="198" t="s">
        <v>247</v>
      </c>
      <c r="H13" s="157"/>
    </row>
    <row r="14" spans="1:8" ht="22.5" customHeight="1">
      <c r="A14" s="201"/>
      <c r="B14" s="194"/>
      <c r="C14" s="195" t="s">
        <v>248</v>
      </c>
      <c r="D14" s="196"/>
      <c r="E14" s="200" t="s">
        <v>236</v>
      </c>
      <c r="F14" s="196"/>
      <c r="G14" s="198" t="s">
        <v>249</v>
      </c>
      <c r="H14" s="157"/>
    </row>
    <row r="15" spans="1:8" ht="22.5" customHeight="1">
      <c r="A15" s="201"/>
      <c r="B15" s="194"/>
      <c r="C15" s="195" t="s">
        <v>250</v>
      </c>
      <c r="D15" s="196"/>
      <c r="E15" s="200" t="s">
        <v>251</v>
      </c>
      <c r="F15" s="196"/>
      <c r="G15" s="198" t="s">
        <v>252</v>
      </c>
      <c r="H15" s="157"/>
    </row>
    <row r="16" spans="1:8" ht="22.5" customHeight="1">
      <c r="A16" s="202"/>
      <c r="B16" s="203"/>
      <c r="C16" s="195" t="s">
        <v>253</v>
      </c>
      <c r="D16" s="196"/>
      <c r="E16" s="200" t="s">
        <v>254</v>
      </c>
      <c r="F16" s="196"/>
      <c r="G16" s="198" t="s">
        <v>255</v>
      </c>
      <c r="H16" s="156"/>
    </row>
    <row r="17" spans="1:8" ht="22.5" customHeight="1">
      <c r="A17" s="204"/>
      <c r="B17" s="203"/>
      <c r="C17" s="195" t="s">
        <v>256</v>
      </c>
      <c r="D17" s="196"/>
      <c r="E17" s="200" t="s">
        <v>257</v>
      </c>
      <c r="F17" s="196"/>
      <c r="G17" s="198" t="s">
        <v>258</v>
      </c>
      <c r="H17" s="157"/>
    </row>
    <row r="18" spans="1:8" ht="22.5" customHeight="1">
      <c r="A18" s="204"/>
      <c r="B18" s="203"/>
      <c r="C18" s="195" t="s">
        <v>259</v>
      </c>
      <c r="D18" s="196"/>
      <c r="E18" s="200" t="s">
        <v>260</v>
      </c>
      <c r="F18" s="196"/>
      <c r="G18" s="198" t="s">
        <v>261</v>
      </c>
      <c r="H18" s="157"/>
    </row>
    <row r="19" spans="1:8" ht="22.5" customHeight="1">
      <c r="A19" s="201"/>
      <c r="B19" s="203"/>
      <c r="C19" s="195" t="s">
        <v>262</v>
      </c>
      <c r="D19" s="196"/>
      <c r="E19" s="200" t="s">
        <v>263</v>
      </c>
      <c r="F19" s="196"/>
      <c r="G19" s="198" t="s">
        <v>264</v>
      </c>
      <c r="H19" s="157"/>
    </row>
    <row r="20" spans="1:8" ht="22.5" customHeight="1">
      <c r="A20" s="201"/>
      <c r="B20" s="194"/>
      <c r="C20" s="195" t="s">
        <v>265</v>
      </c>
      <c r="D20" s="196"/>
      <c r="E20" s="200" t="s">
        <v>266</v>
      </c>
      <c r="F20" s="196"/>
      <c r="G20" s="198" t="s">
        <v>267</v>
      </c>
      <c r="H20" s="157"/>
    </row>
    <row r="21" spans="1:8" ht="22.5" customHeight="1">
      <c r="A21" s="202"/>
      <c r="B21" s="194"/>
      <c r="C21" s="204"/>
      <c r="D21" s="196"/>
      <c r="E21" s="200" t="s">
        <v>268</v>
      </c>
      <c r="F21" s="196"/>
      <c r="G21" s="157"/>
      <c r="H21" s="157"/>
    </row>
    <row r="22" spans="1:8" ht="18" customHeight="1">
      <c r="A22" s="204"/>
      <c r="B22" s="194"/>
      <c r="C22" s="204"/>
      <c r="D22" s="196"/>
      <c r="E22" s="205" t="s">
        <v>269</v>
      </c>
      <c r="F22" s="196"/>
      <c r="G22" s="157"/>
      <c r="H22" s="157"/>
    </row>
    <row r="23" spans="1:8" ht="19.5" customHeight="1">
      <c r="A23" s="204"/>
      <c r="B23" s="194"/>
      <c r="C23" s="204"/>
      <c r="D23" s="196"/>
      <c r="E23" s="205" t="s">
        <v>270</v>
      </c>
      <c r="F23" s="196"/>
      <c r="G23" s="157"/>
      <c r="H23" s="157"/>
    </row>
    <row r="24" spans="1:8" ht="21.75" customHeight="1">
      <c r="A24" s="204"/>
      <c r="B24" s="194"/>
      <c r="C24" s="195"/>
      <c r="D24" s="206"/>
      <c r="E24" s="205" t="s">
        <v>271</v>
      </c>
      <c r="F24" s="196"/>
      <c r="G24" s="157"/>
      <c r="H24" s="157"/>
    </row>
    <row r="25" spans="1:8" ht="23.25" customHeight="1">
      <c r="A25" s="204"/>
      <c r="B25" s="194"/>
      <c r="C25" s="195"/>
      <c r="D25" s="206"/>
      <c r="E25" s="193"/>
      <c r="F25" s="207"/>
      <c r="G25" s="157"/>
      <c r="H25" s="157"/>
    </row>
    <row r="26" spans="1:8" ht="18" customHeight="1">
      <c r="A26" s="192" t="s">
        <v>130</v>
      </c>
      <c r="B26" s="203">
        <f>SUM(B6,B9,B10,B12,B13,B14,B15)</f>
        <v>0</v>
      </c>
      <c r="C26" s="192" t="s">
        <v>131</v>
      </c>
      <c r="D26" s="206">
        <f>SUM(D6:D20)</f>
        <v>0</v>
      </c>
      <c r="E26" s="192" t="s">
        <v>131</v>
      </c>
      <c r="F26" s="207">
        <f>SUM(F6,F11,F21,F22,F23)</f>
        <v>0</v>
      </c>
      <c r="G26" s="192" t="s">
        <v>131</v>
      </c>
      <c r="H26" s="157"/>
    </row>
    <row r="27" spans="2:6" ht="12.75" customHeight="1">
      <c r="B27" s="208"/>
      <c r="D27" s="208"/>
      <c r="F27" s="208"/>
    </row>
    <row r="28" spans="2:6" ht="12.75" customHeight="1">
      <c r="B28" s="208"/>
      <c r="D28" s="208"/>
      <c r="F28" s="208"/>
    </row>
    <row r="29" spans="2:6" ht="12.75" customHeight="1">
      <c r="B29" s="208"/>
      <c r="D29" s="208"/>
      <c r="F29" s="208"/>
    </row>
    <row r="30" spans="2:6" ht="12.75" customHeight="1">
      <c r="B30" s="208"/>
      <c r="D30" s="208"/>
      <c r="F30" s="208"/>
    </row>
    <row r="31" spans="2:6" ht="12.75" customHeight="1">
      <c r="B31" s="208"/>
      <c r="D31" s="208"/>
      <c r="F31" s="208"/>
    </row>
    <row r="32" spans="2:6" ht="12.75" customHeight="1">
      <c r="B32" s="208"/>
      <c r="D32" s="208"/>
      <c r="F32" s="208"/>
    </row>
    <row r="33" spans="2:6" ht="12.75" customHeight="1">
      <c r="B33" s="208"/>
      <c r="D33" s="208"/>
      <c r="F33" s="208"/>
    </row>
    <row r="34" spans="2:6" ht="12.75" customHeight="1">
      <c r="B34" s="208"/>
      <c r="D34" s="208"/>
      <c r="F34" s="208"/>
    </row>
    <row r="35" spans="2:6" ht="12.75" customHeight="1">
      <c r="B35" s="208"/>
      <c r="D35" s="208"/>
      <c r="F35" s="208"/>
    </row>
    <row r="36" spans="2:6" ht="12.75" customHeight="1">
      <c r="B36" s="208"/>
      <c r="D36" s="208"/>
      <c r="F36" s="208"/>
    </row>
    <row r="37" spans="2:6" ht="12.75" customHeight="1">
      <c r="B37" s="208"/>
      <c r="D37" s="208"/>
      <c r="F37" s="208"/>
    </row>
    <row r="38" spans="2:6" ht="12.75" customHeight="1">
      <c r="B38" s="208"/>
      <c r="D38" s="208"/>
      <c r="F38" s="208"/>
    </row>
    <row r="39" spans="2:4" ht="12.75" customHeight="1">
      <c r="B39" s="208"/>
      <c r="D39" s="208"/>
    </row>
    <row r="40" spans="2:4" ht="12.75" customHeight="1">
      <c r="B40" s="208"/>
      <c r="D40" s="208"/>
    </row>
    <row r="41" spans="2:4" ht="12.75" customHeight="1">
      <c r="B41" s="208"/>
      <c r="D41" s="208"/>
    </row>
    <row r="42" ht="12.75" customHeight="1">
      <c r="B42" s="208"/>
    </row>
    <row r="43" ht="12.75" customHeight="1">
      <c r="B43" s="208"/>
    </row>
    <row r="44" ht="12.75" customHeight="1">
      <c r="B44" s="208"/>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1"/>
  <sheetViews>
    <sheetView showGridLines="0" showZeros="0" workbookViewId="0" topLeftCell="A1">
      <selection activeCell="N16" sqref="N1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49" t="s">
        <v>31</v>
      </c>
    </row>
    <row r="2" spans="1:4" ht="28.5" customHeight="1">
      <c r="A2" s="150" t="s">
        <v>32</v>
      </c>
      <c r="B2" s="150"/>
      <c r="C2" s="150"/>
      <c r="D2" s="150"/>
    </row>
    <row r="3" ht="22.5" customHeight="1">
      <c r="D3" s="159" t="s">
        <v>50</v>
      </c>
    </row>
    <row r="4" spans="1:4" ht="22.5" customHeight="1">
      <c r="A4" s="152" t="s">
        <v>141</v>
      </c>
      <c r="B4" s="169" t="s">
        <v>272</v>
      </c>
      <c r="C4" s="152" t="s">
        <v>273</v>
      </c>
      <c r="D4" s="152" t="s">
        <v>274</v>
      </c>
    </row>
    <row r="5" spans="1:4" ht="22.5" customHeight="1">
      <c r="A5" s="170"/>
      <c r="B5" s="171" t="s">
        <v>156</v>
      </c>
      <c r="C5" s="170">
        <f>C6+C20</f>
        <v>1675.7</v>
      </c>
      <c r="D5" s="170"/>
    </row>
    <row r="6" spans="1:4" ht="24.75" customHeight="1">
      <c r="A6" s="172">
        <v>502001</v>
      </c>
      <c r="B6" s="173" t="s">
        <v>157</v>
      </c>
      <c r="C6" s="172">
        <v>1651.22</v>
      </c>
      <c r="D6" s="172"/>
    </row>
    <row r="7" spans="1:4" ht="24.75" customHeight="1">
      <c r="A7" s="172">
        <v>502001</v>
      </c>
      <c r="B7" s="174" t="s">
        <v>275</v>
      </c>
      <c r="C7" s="172">
        <v>45.6</v>
      </c>
      <c r="D7" s="175" t="s">
        <v>276</v>
      </c>
    </row>
    <row r="8" spans="1:4" ht="30.75" customHeight="1">
      <c r="A8" s="172">
        <v>502001</v>
      </c>
      <c r="B8" s="174" t="s">
        <v>277</v>
      </c>
      <c r="C8" s="172">
        <v>66.62</v>
      </c>
      <c r="D8" s="175" t="s">
        <v>277</v>
      </c>
    </row>
    <row r="9" spans="1:4" ht="24.75" customHeight="1">
      <c r="A9" s="172">
        <v>502001</v>
      </c>
      <c r="B9" s="174" t="s">
        <v>278</v>
      </c>
      <c r="C9" s="172">
        <v>150</v>
      </c>
      <c r="D9" s="175" t="s">
        <v>279</v>
      </c>
    </row>
    <row r="10" spans="1:4" ht="24.75" customHeight="1">
      <c r="A10" s="172">
        <v>502001</v>
      </c>
      <c r="B10" s="174" t="s">
        <v>280</v>
      </c>
      <c r="C10" s="172">
        <v>150</v>
      </c>
      <c r="D10" s="172" t="s">
        <v>281</v>
      </c>
    </row>
    <row r="11" spans="1:4" ht="24.75" customHeight="1">
      <c r="A11" s="172">
        <v>502001</v>
      </c>
      <c r="B11" s="174" t="s">
        <v>282</v>
      </c>
      <c r="C11" s="172">
        <v>100</v>
      </c>
      <c r="D11" s="176" t="s">
        <v>283</v>
      </c>
    </row>
    <row r="12" spans="1:4" ht="24.75" customHeight="1">
      <c r="A12" s="172">
        <v>502001</v>
      </c>
      <c r="B12" s="174" t="s">
        <v>284</v>
      </c>
      <c r="C12" s="172">
        <v>19</v>
      </c>
      <c r="D12" s="176" t="s">
        <v>285</v>
      </c>
    </row>
    <row r="13" spans="1:4" ht="24.75" customHeight="1">
      <c r="A13" s="172">
        <v>502001</v>
      </c>
      <c r="B13" s="174" t="s">
        <v>286</v>
      </c>
      <c r="C13" s="172">
        <v>20</v>
      </c>
      <c r="D13" s="176" t="s">
        <v>287</v>
      </c>
    </row>
    <row r="14" spans="1:4" ht="24.75" customHeight="1">
      <c r="A14" s="172">
        <v>502001</v>
      </c>
      <c r="B14" s="177" t="s">
        <v>288</v>
      </c>
      <c r="C14" s="176">
        <v>50</v>
      </c>
      <c r="D14" s="176" t="s">
        <v>289</v>
      </c>
    </row>
    <row r="15" spans="1:4" ht="24.75" customHeight="1">
      <c r="A15" s="172">
        <v>502001</v>
      </c>
      <c r="B15" s="177" t="s">
        <v>290</v>
      </c>
      <c r="C15" s="172">
        <v>100</v>
      </c>
      <c r="D15" s="176" t="s">
        <v>291</v>
      </c>
    </row>
    <row r="16" spans="1:4" ht="45" customHeight="1">
      <c r="A16" s="172">
        <v>502001</v>
      </c>
      <c r="B16" s="177" t="s">
        <v>292</v>
      </c>
      <c r="C16" s="172">
        <v>700</v>
      </c>
      <c r="D16" s="178" t="s">
        <v>293</v>
      </c>
    </row>
    <row r="17" spans="1:4" ht="39.75" customHeight="1">
      <c r="A17" s="172">
        <v>502001</v>
      </c>
      <c r="B17" s="177" t="s">
        <v>294</v>
      </c>
      <c r="C17" s="176">
        <v>200</v>
      </c>
      <c r="D17" s="178" t="s">
        <v>295</v>
      </c>
    </row>
    <row r="18" spans="1:4" ht="24.75" customHeight="1">
      <c r="A18" s="172">
        <v>502001</v>
      </c>
      <c r="B18" s="177" t="s">
        <v>296</v>
      </c>
      <c r="C18" s="176">
        <v>40</v>
      </c>
      <c r="D18" s="176" t="s">
        <v>297</v>
      </c>
    </row>
    <row r="19" spans="1:4" ht="24.75" customHeight="1">
      <c r="A19" s="172">
        <v>502001</v>
      </c>
      <c r="B19" s="174" t="s">
        <v>298</v>
      </c>
      <c r="C19" s="176">
        <v>10</v>
      </c>
      <c r="D19" s="176" t="s">
        <v>299</v>
      </c>
    </row>
    <row r="20" spans="1:4" ht="24.75" customHeight="1">
      <c r="A20" s="176">
        <v>502005</v>
      </c>
      <c r="B20" s="174" t="s">
        <v>160</v>
      </c>
      <c r="C20" s="176">
        <v>24.48</v>
      </c>
      <c r="D20" s="176"/>
    </row>
    <row r="21" spans="1:4" ht="24.75" customHeight="1">
      <c r="A21" s="176">
        <v>502005</v>
      </c>
      <c r="B21" s="174" t="s">
        <v>300</v>
      </c>
      <c r="C21" s="176">
        <v>24.48</v>
      </c>
      <c r="D21" s="176" t="s">
        <v>301</v>
      </c>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N18" sqref="N18"/>
    </sheetView>
  </sheetViews>
  <sheetFormatPr defaultColWidth="9.33203125" defaultRowHeight="11.25"/>
  <cols>
    <col min="1" max="13" width="12.83203125" style="0" customWidth="1"/>
  </cols>
  <sheetData>
    <row r="1" ht="16.5" customHeight="1">
      <c r="A1" t="s">
        <v>33</v>
      </c>
    </row>
    <row r="2" spans="1:13" ht="20.25">
      <c r="A2" s="163" t="s">
        <v>302</v>
      </c>
      <c r="B2" s="164"/>
      <c r="C2" s="164"/>
      <c r="D2" s="164"/>
      <c r="E2" s="164"/>
      <c r="F2" s="164"/>
      <c r="G2" s="164"/>
      <c r="H2" s="164"/>
      <c r="I2" s="164"/>
      <c r="J2" s="164"/>
      <c r="K2" s="164"/>
      <c r="L2" s="164"/>
      <c r="M2" s="164"/>
    </row>
    <row r="3" ht="11.25">
      <c r="M3" t="s">
        <v>50</v>
      </c>
    </row>
    <row r="4" spans="1:13" s="162" customFormat="1" ht="60" customHeight="1">
      <c r="A4" s="165" t="s">
        <v>303</v>
      </c>
      <c r="B4" s="165" t="s">
        <v>304</v>
      </c>
      <c r="C4" s="165" t="s">
        <v>305</v>
      </c>
      <c r="D4" s="165" t="s">
        <v>306</v>
      </c>
      <c r="E4" s="165" t="s">
        <v>307</v>
      </c>
      <c r="F4" s="165" t="s">
        <v>308</v>
      </c>
      <c r="G4" s="165" t="s">
        <v>309</v>
      </c>
      <c r="H4" s="165" t="s">
        <v>310</v>
      </c>
      <c r="I4" s="165" t="s">
        <v>311</v>
      </c>
      <c r="J4" s="165" t="s">
        <v>312</v>
      </c>
      <c r="K4" s="165" t="s">
        <v>313</v>
      </c>
      <c r="L4" s="165" t="s">
        <v>314</v>
      </c>
      <c r="M4" s="165" t="s">
        <v>175</v>
      </c>
    </row>
    <row r="5" spans="1:13" s="162" customFormat="1" ht="18.75" customHeight="1">
      <c r="A5" s="165">
        <v>1</v>
      </c>
      <c r="B5" s="165">
        <v>2</v>
      </c>
      <c r="C5" s="165">
        <v>3</v>
      </c>
      <c r="D5" s="165">
        <v>4</v>
      </c>
      <c r="E5" s="165">
        <v>5</v>
      </c>
      <c r="F5" s="165">
        <v>6</v>
      </c>
      <c r="G5" s="165">
        <v>7</v>
      </c>
      <c r="H5" s="165">
        <v>8</v>
      </c>
      <c r="I5" s="165">
        <v>9</v>
      </c>
      <c r="J5" s="165">
        <v>10</v>
      </c>
      <c r="K5" s="165">
        <v>11</v>
      </c>
      <c r="L5" s="165">
        <v>12</v>
      </c>
      <c r="M5" s="165">
        <v>13</v>
      </c>
    </row>
    <row r="6" spans="1:13" ht="18.75" customHeight="1">
      <c r="A6" s="157"/>
      <c r="B6" s="157"/>
      <c r="C6" s="157"/>
      <c r="D6" s="157"/>
      <c r="E6" s="157"/>
      <c r="F6" s="157"/>
      <c r="G6" s="157"/>
      <c r="H6" s="157"/>
      <c r="I6" s="157"/>
      <c r="J6" s="157"/>
      <c r="K6" s="157"/>
      <c r="L6" s="157"/>
      <c r="M6" s="157"/>
    </row>
    <row r="7" spans="1:13" ht="18.75" customHeight="1">
      <c r="A7" s="157"/>
      <c r="B7" s="157"/>
      <c r="C7" s="157"/>
      <c r="D7" s="157"/>
      <c r="E7" s="157"/>
      <c r="F7" s="157"/>
      <c r="G7" s="157"/>
      <c r="H7" s="157"/>
      <c r="I7" s="157"/>
      <c r="J7" s="157"/>
      <c r="K7" s="157"/>
      <c r="L7" s="157"/>
      <c r="M7" s="157"/>
    </row>
    <row r="8" spans="1:13" ht="18.75" customHeight="1">
      <c r="A8" s="157"/>
      <c r="B8" s="157"/>
      <c r="C8" s="157"/>
      <c r="D8" s="157"/>
      <c r="E8" s="157"/>
      <c r="F8" s="157"/>
      <c r="G8" s="157"/>
      <c r="H8" s="157"/>
      <c r="I8" s="157"/>
      <c r="J8" s="157"/>
      <c r="K8" s="157"/>
      <c r="L8" s="157"/>
      <c r="M8" s="157"/>
    </row>
    <row r="9" spans="1:13" ht="18.75" customHeight="1">
      <c r="A9" s="157"/>
      <c r="B9" s="157"/>
      <c r="C9" s="157"/>
      <c r="D9" s="157"/>
      <c r="E9" s="157"/>
      <c r="F9" s="157"/>
      <c r="G9" s="157"/>
      <c r="H9" s="157"/>
      <c r="I9" s="157"/>
      <c r="J9" s="157"/>
      <c r="K9" s="157"/>
      <c r="L9" s="157"/>
      <c r="M9" s="157"/>
    </row>
    <row r="10" spans="1:13" ht="18.75" customHeight="1">
      <c r="A10" s="157"/>
      <c r="B10" s="157"/>
      <c r="C10" s="157"/>
      <c r="D10" s="157"/>
      <c r="E10" s="157"/>
      <c r="F10" s="157"/>
      <c r="G10" s="157"/>
      <c r="H10" s="157"/>
      <c r="I10" s="157"/>
      <c r="J10" s="157"/>
      <c r="K10" s="157"/>
      <c r="L10" s="157"/>
      <c r="M10" s="157"/>
    </row>
    <row r="11" spans="1:13" ht="18.75" customHeight="1">
      <c r="A11" s="157"/>
      <c r="B11" s="157"/>
      <c r="C11" s="157"/>
      <c r="D11" s="157"/>
      <c r="E11" s="157"/>
      <c r="F11" s="157"/>
      <c r="G11" s="157"/>
      <c r="H11" s="157"/>
      <c r="I11" s="157"/>
      <c r="J11" s="157"/>
      <c r="K11" s="157"/>
      <c r="L11" s="157"/>
      <c r="M11" s="157"/>
    </row>
    <row r="12" spans="1:13" ht="18.75" customHeight="1">
      <c r="A12" s="157"/>
      <c r="B12" s="157"/>
      <c r="C12" s="157"/>
      <c r="D12" s="157"/>
      <c r="E12" s="157"/>
      <c r="F12" s="157"/>
      <c r="G12" s="157"/>
      <c r="H12" s="157"/>
      <c r="I12" s="157"/>
      <c r="J12" s="157"/>
      <c r="K12" s="157"/>
      <c r="L12" s="157"/>
      <c r="M12" s="157"/>
    </row>
    <row r="13" spans="1:13" ht="18.75" customHeight="1">
      <c r="A13" s="157"/>
      <c r="B13" s="157"/>
      <c r="C13" s="157"/>
      <c r="D13" s="157"/>
      <c r="E13" s="157"/>
      <c r="F13" s="157"/>
      <c r="G13" s="157"/>
      <c r="H13" s="157"/>
      <c r="I13" s="157"/>
      <c r="J13" s="157"/>
      <c r="K13" s="157"/>
      <c r="L13" s="157"/>
      <c r="M13" s="157"/>
    </row>
    <row r="14" spans="1:13" ht="18.75" customHeight="1">
      <c r="A14" s="157"/>
      <c r="B14" s="157"/>
      <c r="C14" s="157"/>
      <c r="D14" s="157"/>
      <c r="E14" s="157"/>
      <c r="F14" s="157"/>
      <c r="G14" s="157"/>
      <c r="H14" s="157"/>
      <c r="I14" s="157"/>
      <c r="J14" s="157"/>
      <c r="K14" s="157"/>
      <c r="L14" s="157"/>
      <c r="M14" s="157"/>
    </row>
    <row r="15" spans="1:13" ht="18.75" customHeight="1">
      <c r="A15" s="157"/>
      <c r="B15" s="157"/>
      <c r="C15" s="157"/>
      <c r="D15" s="157"/>
      <c r="E15" s="157"/>
      <c r="F15" s="157"/>
      <c r="G15" s="157"/>
      <c r="H15" s="157"/>
      <c r="I15" s="157"/>
      <c r="J15" s="157"/>
      <c r="K15" s="157"/>
      <c r="L15" s="157"/>
      <c r="M15" s="157"/>
    </row>
    <row r="16" spans="1:13" ht="18.75" customHeight="1">
      <c r="A16" s="157"/>
      <c r="B16" s="157"/>
      <c r="C16" s="157"/>
      <c r="D16" s="157"/>
      <c r="E16" s="157"/>
      <c r="F16" s="157"/>
      <c r="G16" s="157"/>
      <c r="H16" s="157"/>
      <c r="I16" s="157"/>
      <c r="J16" s="157"/>
      <c r="K16" s="157"/>
      <c r="L16" s="157"/>
      <c r="M16" s="157"/>
    </row>
    <row r="17" spans="1:13" ht="18.75" customHeight="1">
      <c r="A17" s="157"/>
      <c r="B17" s="157"/>
      <c r="C17" s="157"/>
      <c r="D17" s="157"/>
      <c r="E17" s="157"/>
      <c r="F17" s="157"/>
      <c r="G17" s="157"/>
      <c r="H17" s="157"/>
      <c r="I17" s="157"/>
      <c r="J17" s="157"/>
      <c r="K17" s="157"/>
      <c r="L17" s="157"/>
      <c r="M17" s="157"/>
    </row>
    <row r="18" spans="1:13" ht="18.75" customHeight="1">
      <c r="A18" s="157"/>
      <c r="B18" s="157"/>
      <c r="C18" s="157"/>
      <c r="D18" s="157"/>
      <c r="E18" s="157"/>
      <c r="F18" s="157"/>
      <c r="G18" s="157"/>
      <c r="H18" s="157"/>
      <c r="I18" s="157"/>
      <c r="J18" s="157"/>
      <c r="K18" s="157"/>
      <c r="L18" s="157"/>
      <c r="M18" s="157"/>
    </row>
    <row r="19" spans="1:13" ht="18.75" customHeight="1">
      <c r="A19" s="157"/>
      <c r="B19" s="157"/>
      <c r="C19" s="157"/>
      <c r="D19" s="157"/>
      <c r="E19" s="157"/>
      <c r="F19" s="157"/>
      <c r="G19" s="157"/>
      <c r="H19" s="157"/>
      <c r="I19" s="157"/>
      <c r="J19" s="157"/>
      <c r="K19" s="157"/>
      <c r="L19" s="157"/>
      <c r="M19" s="157"/>
    </row>
    <row r="20" spans="1:13" ht="18.75" customHeight="1">
      <c r="A20" s="157"/>
      <c r="B20" s="157"/>
      <c r="C20" s="157"/>
      <c r="D20" s="157"/>
      <c r="E20" s="157"/>
      <c r="F20" s="157"/>
      <c r="G20" s="157"/>
      <c r="H20" s="157"/>
      <c r="I20" s="157"/>
      <c r="J20" s="157"/>
      <c r="K20" s="157"/>
      <c r="L20" s="157"/>
      <c r="M20" s="157"/>
    </row>
    <row r="21" spans="1:13" ht="18.75" customHeight="1">
      <c r="A21" s="157"/>
      <c r="B21" s="157"/>
      <c r="C21" s="157"/>
      <c r="D21" s="157"/>
      <c r="E21" s="157"/>
      <c r="F21" s="157"/>
      <c r="G21" s="157"/>
      <c r="H21" s="157"/>
      <c r="I21" s="157"/>
      <c r="J21" s="157"/>
      <c r="K21" s="157"/>
      <c r="L21" s="157"/>
      <c r="M21" s="157"/>
    </row>
    <row r="22" spans="1:13" s="9" customFormat="1" ht="18.75" customHeight="1">
      <c r="A22" s="166" t="s">
        <v>315</v>
      </c>
      <c r="B22" s="167"/>
      <c r="C22" s="167"/>
      <c r="D22" s="167"/>
      <c r="E22" s="167"/>
      <c r="F22" s="167"/>
      <c r="G22" s="167"/>
      <c r="H22" s="167"/>
      <c r="I22" s="167"/>
      <c r="J22" s="167"/>
      <c r="K22" s="167"/>
      <c r="L22" s="167"/>
      <c r="M22" s="167"/>
    </row>
    <row r="23" spans="1:13" s="9" customFormat="1" ht="18.75" customHeight="1">
      <c r="A23" s="168"/>
      <c r="B23" s="168"/>
      <c r="C23" s="168"/>
      <c r="D23" s="168"/>
      <c r="E23" s="168"/>
      <c r="F23" s="168"/>
      <c r="G23" s="168"/>
      <c r="H23" s="168"/>
      <c r="I23" s="168"/>
      <c r="J23" s="168"/>
      <c r="K23" s="168"/>
      <c r="L23" s="168"/>
      <c r="M23" s="168"/>
    </row>
    <row r="24" spans="1:13" s="9" customFormat="1" ht="18.75" customHeight="1">
      <c r="A24" s="168"/>
      <c r="B24" s="168"/>
      <c r="C24" s="168"/>
      <c r="D24" s="168"/>
      <c r="E24" s="168"/>
      <c r="F24" s="168"/>
      <c r="G24" s="168"/>
      <c r="H24" s="168"/>
      <c r="I24" s="168"/>
      <c r="J24" s="168"/>
      <c r="K24" s="168"/>
      <c r="L24" s="168"/>
      <c r="M24" s="168"/>
    </row>
    <row r="25" spans="1:13" s="9" customFormat="1" ht="18.75" customHeight="1">
      <c r="A25" s="168"/>
      <c r="B25" s="168"/>
      <c r="C25" s="168"/>
      <c r="D25" s="168"/>
      <c r="E25" s="168"/>
      <c r="F25" s="168"/>
      <c r="G25" s="168"/>
      <c r="H25" s="168"/>
      <c r="I25" s="168"/>
      <c r="J25" s="168"/>
      <c r="K25" s="168"/>
      <c r="L25" s="168"/>
      <c r="M25" s="168"/>
    </row>
    <row r="26" spans="1:13" s="9" customFormat="1" ht="18.75" customHeight="1">
      <c r="A26" s="168"/>
      <c r="B26" s="168"/>
      <c r="C26" s="168"/>
      <c r="D26" s="168"/>
      <c r="E26" s="168"/>
      <c r="F26" s="168"/>
      <c r="G26" s="168"/>
      <c r="H26" s="168"/>
      <c r="I26" s="168"/>
      <c r="J26" s="168"/>
      <c r="K26" s="168"/>
      <c r="L26" s="168"/>
      <c r="M26" s="168"/>
    </row>
    <row r="27" spans="1:13" s="9" customFormat="1" ht="18.75" customHeight="1">
      <c r="A27" s="168"/>
      <c r="B27" s="168"/>
      <c r="C27" s="168"/>
      <c r="D27" s="168"/>
      <c r="E27" s="168"/>
      <c r="F27" s="168"/>
      <c r="G27" s="168"/>
      <c r="H27" s="168"/>
      <c r="I27" s="168"/>
      <c r="J27" s="168"/>
      <c r="K27" s="168"/>
      <c r="L27" s="168"/>
      <c r="M27" s="168"/>
    </row>
    <row r="28" spans="1:13" s="9" customFormat="1" ht="18.75" customHeight="1">
      <c r="A28" s="168"/>
      <c r="B28" s="168"/>
      <c r="C28" s="168"/>
      <c r="D28" s="168"/>
      <c r="E28" s="168"/>
      <c r="F28" s="168"/>
      <c r="G28" s="168"/>
      <c r="H28" s="168"/>
      <c r="I28" s="168"/>
      <c r="J28" s="168"/>
      <c r="K28" s="168"/>
      <c r="L28" s="168"/>
      <c r="M28" s="168"/>
    </row>
    <row r="29" spans="1:13" s="9" customFormat="1" ht="18.75" customHeight="1">
      <c r="A29" s="168"/>
      <c r="B29" s="168"/>
      <c r="C29" s="168"/>
      <c r="D29" s="168"/>
      <c r="E29" s="168"/>
      <c r="F29" s="168"/>
      <c r="G29" s="168"/>
      <c r="H29" s="168"/>
      <c r="I29" s="168"/>
      <c r="J29" s="168"/>
      <c r="K29" s="168"/>
      <c r="L29" s="168"/>
      <c r="M29" s="168"/>
    </row>
    <row r="30" spans="1:13" s="9" customFormat="1" ht="18.75" customHeight="1">
      <c r="A30" s="168"/>
      <c r="B30" s="168"/>
      <c r="C30" s="168"/>
      <c r="D30" s="168"/>
      <c r="E30" s="168"/>
      <c r="F30" s="168"/>
      <c r="G30" s="168"/>
      <c r="H30" s="168"/>
      <c r="I30" s="168"/>
      <c r="J30" s="168"/>
      <c r="K30" s="168"/>
      <c r="L30" s="168"/>
      <c r="M30" s="168"/>
    </row>
    <row r="31" spans="1:13" s="9" customFormat="1" ht="18.75" customHeight="1">
      <c r="A31" s="168"/>
      <c r="B31" s="168"/>
      <c r="C31" s="168"/>
      <c r="D31" s="168"/>
      <c r="E31" s="168"/>
      <c r="F31" s="168"/>
      <c r="G31" s="168"/>
      <c r="H31" s="168"/>
      <c r="I31" s="168"/>
      <c r="J31" s="168"/>
      <c r="K31" s="168"/>
      <c r="L31" s="168"/>
      <c r="M31" s="168"/>
    </row>
    <row r="32" spans="1:13" s="9" customFormat="1" ht="18.75" customHeight="1">
      <c r="A32" s="168"/>
      <c r="B32" s="168"/>
      <c r="C32" s="168"/>
      <c r="D32" s="168"/>
      <c r="E32" s="168"/>
      <c r="F32" s="168"/>
      <c r="G32" s="168"/>
      <c r="H32" s="168"/>
      <c r="I32" s="168"/>
      <c r="J32" s="168"/>
      <c r="K32" s="168"/>
      <c r="L32" s="168"/>
      <c r="M32" s="168"/>
    </row>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row r="43" s="9"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L12" sqref="L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149" t="s">
        <v>36</v>
      </c>
    </row>
    <row r="2" spans="1:16" ht="23.25" customHeight="1">
      <c r="A2" s="150" t="s">
        <v>37</v>
      </c>
      <c r="B2" s="150"/>
      <c r="C2" s="150"/>
      <c r="D2" s="150"/>
      <c r="E2" s="150"/>
      <c r="F2" s="150"/>
      <c r="G2" s="150"/>
      <c r="H2" s="150"/>
      <c r="I2" s="150"/>
      <c r="J2" s="150"/>
      <c r="K2" s="150"/>
      <c r="L2" s="150"/>
      <c r="M2" s="150"/>
      <c r="N2" s="150"/>
      <c r="O2" s="150"/>
      <c r="P2" s="158"/>
    </row>
    <row r="3" ht="26.25" customHeight="1">
      <c r="P3" s="159" t="s">
        <v>50</v>
      </c>
    </row>
    <row r="4" spans="1:16" ht="30" customHeight="1">
      <c r="A4" s="137" t="s">
        <v>316</v>
      </c>
      <c r="B4" s="137"/>
      <c r="C4" s="137"/>
      <c r="D4" s="137" t="s">
        <v>141</v>
      </c>
      <c r="E4" s="133" t="s">
        <v>317</v>
      </c>
      <c r="F4" s="137" t="s">
        <v>318</v>
      </c>
      <c r="G4" s="151" t="s">
        <v>319</v>
      </c>
      <c r="H4" s="143" t="s">
        <v>320</v>
      </c>
      <c r="I4" s="137" t="s">
        <v>321</v>
      </c>
      <c r="J4" s="137" t="s">
        <v>322</v>
      </c>
      <c r="K4" s="137"/>
      <c r="L4" s="137" t="s">
        <v>323</v>
      </c>
      <c r="M4" s="137"/>
      <c r="N4" s="160" t="s">
        <v>324</v>
      </c>
      <c r="O4" s="137" t="s">
        <v>325</v>
      </c>
      <c r="P4" s="132" t="s">
        <v>326</v>
      </c>
    </row>
    <row r="5" spans="1:16" ht="18" customHeight="1">
      <c r="A5" s="152" t="s">
        <v>327</v>
      </c>
      <c r="B5" s="152" t="s">
        <v>328</v>
      </c>
      <c r="C5" s="152" t="s">
        <v>329</v>
      </c>
      <c r="D5" s="137"/>
      <c r="E5" s="133"/>
      <c r="F5" s="137"/>
      <c r="G5" s="153"/>
      <c r="H5" s="143"/>
      <c r="I5" s="137"/>
      <c r="J5" s="137" t="s">
        <v>327</v>
      </c>
      <c r="K5" s="137" t="s">
        <v>328</v>
      </c>
      <c r="L5" s="137" t="s">
        <v>327</v>
      </c>
      <c r="M5" s="137" t="s">
        <v>328</v>
      </c>
      <c r="N5" s="161"/>
      <c r="O5" s="137"/>
      <c r="P5" s="132"/>
    </row>
    <row r="6" spans="1:16" ht="12.75" customHeight="1">
      <c r="A6" s="154" t="s">
        <v>330</v>
      </c>
      <c r="B6" s="154" t="s">
        <v>330</v>
      </c>
      <c r="C6" s="154" t="s">
        <v>330</v>
      </c>
      <c r="D6" s="154" t="s">
        <v>330</v>
      </c>
      <c r="E6" s="154" t="s">
        <v>330</v>
      </c>
      <c r="F6" s="155" t="s">
        <v>330</v>
      </c>
      <c r="G6" s="154" t="s">
        <v>330</v>
      </c>
      <c r="H6" s="154" t="s">
        <v>330</v>
      </c>
      <c r="I6" s="154" t="s">
        <v>330</v>
      </c>
      <c r="J6" s="154" t="s">
        <v>330</v>
      </c>
      <c r="K6" s="154" t="s">
        <v>330</v>
      </c>
      <c r="L6" s="154" t="s">
        <v>330</v>
      </c>
      <c r="M6" s="154" t="s">
        <v>330</v>
      </c>
      <c r="N6" s="154" t="s">
        <v>330</v>
      </c>
      <c r="O6" s="154" t="s">
        <v>330</v>
      </c>
      <c r="P6" s="154" t="s">
        <v>330</v>
      </c>
    </row>
    <row r="7" spans="1:16" ht="12.75" customHeight="1">
      <c r="A7" s="156"/>
      <c r="B7" s="156"/>
      <c r="C7" s="156"/>
      <c r="D7" s="156"/>
      <c r="E7" s="156"/>
      <c r="F7" s="156"/>
      <c r="G7" s="156"/>
      <c r="H7" s="156"/>
      <c r="I7" s="156"/>
      <c r="J7" s="156"/>
      <c r="K7" s="156"/>
      <c r="L7" s="156"/>
      <c r="M7" s="156"/>
      <c r="N7" s="156"/>
      <c r="O7" s="156"/>
      <c r="P7" s="156"/>
    </row>
    <row r="8" spans="1:16" ht="12.75" customHeight="1">
      <c r="A8" s="156"/>
      <c r="B8" s="156"/>
      <c r="C8" s="156"/>
      <c r="D8" s="156"/>
      <c r="E8" s="156"/>
      <c r="F8" s="157"/>
      <c r="G8" s="157"/>
      <c r="H8" s="157"/>
      <c r="I8" s="156"/>
      <c r="J8" s="156"/>
      <c r="K8" s="156"/>
      <c r="L8" s="156"/>
      <c r="M8" s="156"/>
      <c r="N8" s="156"/>
      <c r="O8" s="156"/>
      <c r="P8" s="156"/>
    </row>
    <row r="9" spans="1:17" ht="12.75" customHeight="1">
      <c r="A9" s="156"/>
      <c r="B9" s="156"/>
      <c r="C9" s="156"/>
      <c r="D9" s="156"/>
      <c r="E9" s="157"/>
      <c r="F9" s="157"/>
      <c r="G9" s="157"/>
      <c r="H9" s="157"/>
      <c r="I9" s="156"/>
      <c r="J9" s="156"/>
      <c r="K9" s="156"/>
      <c r="L9" s="156"/>
      <c r="M9" s="156"/>
      <c r="N9" s="156"/>
      <c r="O9" s="156"/>
      <c r="P9" s="157"/>
      <c r="Q9" s="149"/>
    </row>
    <row r="10" spans="1:17" ht="12.75" customHeight="1">
      <c r="A10" s="156"/>
      <c r="B10" s="156"/>
      <c r="C10" s="156"/>
      <c r="D10" s="156"/>
      <c r="E10" s="157"/>
      <c r="F10" s="157"/>
      <c r="G10" s="157"/>
      <c r="H10" s="157"/>
      <c r="I10" s="156"/>
      <c r="J10" s="156"/>
      <c r="K10" s="156"/>
      <c r="L10" s="156"/>
      <c r="M10" s="156"/>
      <c r="N10" s="156"/>
      <c r="O10" s="156"/>
      <c r="P10" s="157"/>
      <c r="Q10" s="149"/>
    </row>
    <row r="11" spans="1:17" ht="12.75" customHeight="1">
      <c r="A11" s="156"/>
      <c r="B11" s="156"/>
      <c r="C11" s="156"/>
      <c r="D11" s="156"/>
      <c r="E11" s="157"/>
      <c r="F11" s="157"/>
      <c r="G11" s="157"/>
      <c r="H11" s="156"/>
      <c r="I11" s="156"/>
      <c r="J11" s="156"/>
      <c r="K11" s="156"/>
      <c r="L11" s="156"/>
      <c r="M11" s="156"/>
      <c r="N11" s="156"/>
      <c r="O11" s="156"/>
      <c r="P11" s="157"/>
      <c r="Q11" s="149"/>
    </row>
    <row r="12" spans="1:17" ht="12.75" customHeight="1">
      <c r="A12" s="156"/>
      <c r="B12" s="156"/>
      <c r="C12" s="156"/>
      <c r="D12" s="156"/>
      <c r="E12" s="157"/>
      <c r="F12" s="157"/>
      <c r="G12" s="157"/>
      <c r="H12" s="156"/>
      <c r="I12" s="156"/>
      <c r="J12" s="156"/>
      <c r="K12" s="156"/>
      <c r="L12" s="156"/>
      <c r="M12" s="156"/>
      <c r="N12" s="156"/>
      <c r="O12" s="156"/>
      <c r="P12" s="157"/>
      <c r="Q12" s="149"/>
    </row>
    <row r="13" spans="1:16" ht="12.75" customHeight="1">
      <c r="A13" s="157"/>
      <c r="B13" s="156"/>
      <c r="C13" s="156"/>
      <c r="D13" s="156"/>
      <c r="E13" s="157"/>
      <c r="F13" s="157"/>
      <c r="G13" s="157"/>
      <c r="H13" s="156"/>
      <c r="I13" s="156"/>
      <c r="J13" s="156"/>
      <c r="K13" s="156"/>
      <c r="L13" s="156"/>
      <c r="M13" s="156"/>
      <c r="N13" s="156"/>
      <c r="O13" s="156"/>
      <c r="P13" s="156"/>
    </row>
    <row r="14" spans="1:16" ht="12.75" customHeight="1">
      <c r="A14" s="157"/>
      <c r="B14" s="157"/>
      <c r="C14" s="156"/>
      <c r="D14" s="156"/>
      <c r="E14" s="157"/>
      <c r="F14" s="157"/>
      <c r="G14" s="157"/>
      <c r="H14" s="156"/>
      <c r="I14" s="156"/>
      <c r="J14" s="156"/>
      <c r="K14" s="156"/>
      <c r="L14" s="156"/>
      <c r="M14" s="156"/>
      <c r="N14" s="156"/>
      <c r="O14" s="156"/>
      <c r="P14" s="156"/>
    </row>
    <row r="15" spans="3:15" ht="12.75" customHeight="1">
      <c r="C15" s="149"/>
      <c r="D15" s="149"/>
      <c r="H15" s="149"/>
      <c r="J15" s="149"/>
      <c r="O15" s="149"/>
    </row>
    <row r="16" ht="12.75" customHeight="1">
      <c r="O16" s="149"/>
    </row>
    <row r="17" ht="12.75" customHeight="1">
      <c r="O17" s="149"/>
    </row>
    <row r="18" ht="12.75" customHeight="1">
      <c r="O18" s="149"/>
    </row>
    <row r="19" ht="12.75" customHeight="1">
      <c r="O19" s="149"/>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17"/>
  <sheetViews>
    <sheetView showGridLines="0" showZeros="0" tabSelected="1" workbookViewId="0" topLeftCell="A1">
      <selection activeCell="H14" sqref="H14"/>
    </sheetView>
  </sheetViews>
  <sheetFormatPr defaultColWidth="9.16015625" defaultRowHeight="12.75" customHeight="1"/>
  <cols>
    <col min="1" max="1" width="8.16015625" style="130" customWidth="1"/>
    <col min="2" max="2" width="25" style="130" customWidth="1"/>
    <col min="3" max="3" width="6.16015625" style="130" customWidth="1"/>
    <col min="4" max="4" width="8.5" style="130" customWidth="1"/>
    <col min="5" max="6" width="11.83203125" style="130" customWidth="1"/>
    <col min="7" max="7" width="4.83203125" style="130" customWidth="1"/>
    <col min="8" max="9" width="11.83203125" style="130" customWidth="1"/>
    <col min="10" max="11" width="6.83203125" style="130" customWidth="1"/>
    <col min="12" max="12" width="5.83203125" style="130" customWidth="1"/>
    <col min="13" max="13" width="6.5" style="130" customWidth="1"/>
    <col min="14" max="18" width="9.16015625" style="130" customWidth="1"/>
    <col min="19" max="19" width="6.83203125" style="130" customWidth="1"/>
    <col min="20" max="16384" width="9.16015625" style="130" customWidth="1"/>
  </cols>
  <sheetData>
    <row r="1" s="130" customFormat="1" ht="30" customHeight="1">
      <c r="A1" s="130" t="s">
        <v>39</v>
      </c>
    </row>
    <row r="2" spans="1:29" s="130" customFormat="1" ht="28.5" customHeight="1">
      <c r="A2" s="131" t="s">
        <v>40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row>
    <row r="3" s="130" customFormat="1" ht="22.5" customHeight="1">
      <c r="AC3" s="148" t="s">
        <v>50</v>
      </c>
    </row>
    <row r="4" spans="1:29" s="130" customFormat="1" ht="24.75" customHeight="1">
      <c r="A4" s="132" t="s">
        <v>141</v>
      </c>
      <c r="B4" s="132" t="s">
        <v>142</v>
      </c>
      <c r="C4" s="133" t="s">
        <v>331</v>
      </c>
      <c r="D4" s="134"/>
      <c r="E4" s="134"/>
      <c r="F4" s="134"/>
      <c r="G4" s="134"/>
      <c r="H4" s="134"/>
      <c r="I4" s="134"/>
      <c r="J4" s="134"/>
      <c r="K4" s="143"/>
      <c r="L4" s="133" t="s">
        <v>332</v>
      </c>
      <c r="M4" s="134"/>
      <c r="N4" s="134"/>
      <c r="O4" s="134"/>
      <c r="P4" s="134"/>
      <c r="Q4" s="134"/>
      <c r="R4" s="134"/>
      <c r="S4" s="134"/>
      <c r="T4" s="143"/>
      <c r="U4" s="133" t="s">
        <v>333</v>
      </c>
      <c r="V4" s="134"/>
      <c r="W4" s="134"/>
      <c r="X4" s="134"/>
      <c r="Y4" s="134"/>
      <c r="Z4" s="134"/>
      <c r="AA4" s="134"/>
      <c r="AB4" s="134"/>
      <c r="AC4" s="143"/>
    </row>
    <row r="5" spans="1:29" s="130" customFormat="1" ht="24.75" customHeight="1">
      <c r="A5" s="132"/>
      <c r="B5" s="132"/>
      <c r="C5" s="135" t="s">
        <v>145</v>
      </c>
      <c r="D5" s="133" t="s">
        <v>334</v>
      </c>
      <c r="E5" s="134"/>
      <c r="F5" s="134"/>
      <c r="G5" s="134"/>
      <c r="H5" s="134"/>
      <c r="I5" s="143"/>
      <c r="J5" s="144" t="s">
        <v>213</v>
      </c>
      <c r="K5" s="144" t="s">
        <v>214</v>
      </c>
      <c r="L5" s="135" t="s">
        <v>145</v>
      </c>
      <c r="M5" s="133" t="s">
        <v>334</v>
      </c>
      <c r="N5" s="134"/>
      <c r="O5" s="134"/>
      <c r="P5" s="134"/>
      <c r="Q5" s="134"/>
      <c r="R5" s="143"/>
      <c r="S5" s="144" t="s">
        <v>213</v>
      </c>
      <c r="T5" s="144" t="s">
        <v>214</v>
      </c>
      <c r="U5" s="135" t="s">
        <v>145</v>
      </c>
      <c r="V5" s="133" t="s">
        <v>334</v>
      </c>
      <c r="W5" s="134"/>
      <c r="X5" s="134"/>
      <c r="Y5" s="134"/>
      <c r="Z5" s="134"/>
      <c r="AA5" s="143"/>
      <c r="AB5" s="144" t="s">
        <v>213</v>
      </c>
      <c r="AC5" s="144" t="s">
        <v>214</v>
      </c>
    </row>
    <row r="6" spans="1:29" s="130" customFormat="1" ht="24.75" customHeight="1">
      <c r="A6" s="132"/>
      <c r="B6" s="132"/>
      <c r="C6" s="136"/>
      <c r="D6" s="137" t="s">
        <v>154</v>
      </c>
      <c r="E6" s="137" t="s">
        <v>335</v>
      </c>
      <c r="F6" s="137" t="s">
        <v>336</v>
      </c>
      <c r="G6" s="137" t="s">
        <v>337</v>
      </c>
      <c r="H6" s="137"/>
      <c r="I6" s="137"/>
      <c r="J6" s="145"/>
      <c r="K6" s="145"/>
      <c r="L6" s="136"/>
      <c r="M6" s="137" t="s">
        <v>154</v>
      </c>
      <c r="N6" s="137" t="s">
        <v>335</v>
      </c>
      <c r="O6" s="137" t="s">
        <v>336</v>
      </c>
      <c r="P6" s="137" t="s">
        <v>337</v>
      </c>
      <c r="Q6" s="137"/>
      <c r="R6" s="137"/>
      <c r="S6" s="145"/>
      <c r="T6" s="145"/>
      <c r="U6" s="136"/>
      <c r="V6" s="137" t="s">
        <v>154</v>
      </c>
      <c r="W6" s="137" t="s">
        <v>335</v>
      </c>
      <c r="X6" s="137" t="s">
        <v>336</v>
      </c>
      <c r="Y6" s="137" t="s">
        <v>337</v>
      </c>
      <c r="Z6" s="137"/>
      <c r="AA6" s="137"/>
      <c r="AB6" s="145"/>
      <c r="AC6" s="145"/>
    </row>
    <row r="7" spans="1:29" s="130" customFormat="1" ht="36.75" customHeight="1">
      <c r="A7" s="132"/>
      <c r="B7" s="132"/>
      <c r="C7" s="138"/>
      <c r="D7" s="137"/>
      <c r="E7" s="137"/>
      <c r="F7" s="137"/>
      <c r="G7" s="139" t="s">
        <v>154</v>
      </c>
      <c r="H7" s="139" t="s">
        <v>338</v>
      </c>
      <c r="I7" s="139" t="s">
        <v>339</v>
      </c>
      <c r="J7" s="146"/>
      <c r="K7" s="146"/>
      <c r="L7" s="138"/>
      <c r="M7" s="137"/>
      <c r="N7" s="137"/>
      <c r="O7" s="137"/>
      <c r="P7" s="139" t="s">
        <v>154</v>
      </c>
      <c r="Q7" s="139" t="s">
        <v>338</v>
      </c>
      <c r="R7" s="139" t="s">
        <v>339</v>
      </c>
      <c r="S7" s="146"/>
      <c r="T7" s="146"/>
      <c r="U7" s="138"/>
      <c r="V7" s="137"/>
      <c r="W7" s="137"/>
      <c r="X7" s="137"/>
      <c r="Y7" s="139" t="s">
        <v>154</v>
      </c>
      <c r="Z7" s="139" t="s">
        <v>338</v>
      </c>
      <c r="AA7" s="139" t="s">
        <v>339</v>
      </c>
      <c r="AB7" s="146"/>
      <c r="AC7" s="146"/>
    </row>
    <row r="8" spans="1:29" s="130" customFormat="1" ht="24.75" customHeight="1">
      <c r="A8" s="140" t="s">
        <v>330</v>
      </c>
      <c r="B8" s="140" t="s">
        <v>330</v>
      </c>
      <c r="C8" s="140">
        <v>1</v>
      </c>
      <c r="D8" s="140">
        <v>2</v>
      </c>
      <c r="E8" s="140">
        <v>3</v>
      </c>
      <c r="F8" s="140">
        <v>4</v>
      </c>
      <c r="G8" s="140">
        <v>5</v>
      </c>
      <c r="H8" s="140">
        <v>6</v>
      </c>
      <c r="I8" s="140">
        <v>7</v>
      </c>
      <c r="J8" s="140">
        <v>8</v>
      </c>
      <c r="K8" s="140">
        <v>9</v>
      </c>
      <c r="L8" s="140">
        <v>10</v>
      </c>
      <c r="M8" s="140">
        <v>11</v>
      </c>
      <c r="N8" s="140">
        <v>12</v>
      </c>
      <c r="O8" s="140">
        <v>13</v>
      </c>
      <c r="P8" s="140">
        <v>14</v>
      </c>
      <c r="Q8" s="140">
        <v>15</v>
      </c>
      <c r="R8" s="140">
        <v>16</v>
      </c>
      <c r="S8" s="140">
        <v>17</v>
      </c>
      <c r="T8" s="140">
        <v>18</v>
      </c>
      <c r="U8" s="140" t="s">
        <v>340</v>
      </c>
      <c r="V8" s="140" t="s">
        <v>341</v>
      </c>
      <c r="W8" s="140" t="s">
        <v>342</v>
      </c>
      <c r="X8" s="140" t="s">
        <v>343</v>
      </c>
      <c r="Y8" s="140" t="s">
        <v>344</v>
      </c>
      <c r="Z8" s="140" t="s">
        <v>345</v>
      </c>
      <c r="AA8" s="140" t="s">
        <v>346</v>
      </c>
      <c r="AB8" s="140" t="s">
        <v>347</v>
      </c>
      <c r="AC8" s="140" t="s">
        <v>348</v>
      </c>
    </row>
    <row r="9" spans="1:29" s="130" customFormat="1" ht="24.75" customHeight="1">
      <c r="A9" s="140"/>
      <c r="B9" s="140" t="s">
        <v>156</v>
      </c>
      <c r="C9" s="141">
        <v>17</v>
      </c>
      <c r="D9" s="141">
        <v>17</v>
      </c>
      <c r="E9" s="141"/>
      <c r="F9" s="141"/>
      <c r="G9" s="141">
        <v>17</v>
      </c>
      <c r="H9" s="141"/>
      <c r="I9" s="141">
        <v>17</v>
      </c>
      <c r="J9" s="141"/>
      <c r="K9" s="141"/>
      <c r="L9" s="141">
        <v>15</v>
      </c>
      <c r="M9" s="141">
        <v>13</v>
      </c>
      <c r="N9" s="141"/>
      <c r="O9" s="141"/>
      <c r="P9" s="141">
        <v>13</v>
      </c>
      <c r="Q9" s="141"/>
      <c r="R9" s="141">
        <v>13</v>
      </c>
      <c r="S9" s="141">
        <v>1</v>
      </c>
      <c r="T9" s="141">
        <v>1</v>
      </c>
      <c r="U9" s="141">
        <f aca="true" t="shared" si="0" ref="U9:Y9">L9-C9</f>
        <v>-2</v>
      </c>
      <c r="V9" s="141">
        <f t="shared" si="0"/>
        <v>-4</v>
      </c>
      <c r="W9" s="141"/>
      <c r="X9" s="141"/>
      <c r="Y9" s="141">
        <f t="shared" si="0"/>
        <v>-4</v>
      </c>
      <c r="Z9" s="141"/>
      <c r="AA9" s="141">
        <f>R9-I9</f>
        <v>-4</v>
      </c>
      <c r="AB9" s="141">
        <f>S9-J9</f>
        <v>1</v>
      </c>
      <c r="AC9" s="141">
        <f>T9-K9</f>
        <v>1</v>
      </c>
    </row>
    <row r="10" spans="1:29" s="130" customFormat="1" ht="24.75" customHeight="1">
      <c r="A10" s="142">
        <v>502001</v>
      </c>
      <c r="B10" s="142" t="s">
        <v>157</v>
      </c>
      <c r="C10" s="141"/>
      <c r="D10" s="141"/>
      <c r="E10" s="141"/>
      <c r="F10" s="141"/>
      <c r="G10" s="141"/>
      <c r="H10" s="141"/>
      <c r="I10" s="141"/>
      <c r="J10" s="141"/>
      <c r="K10" s="141"/>
      <c r="L10" s="141">
        <v>2</v>
      </c>
      <c r="M10" s="141"/>
      <c r="N10" s="141"/>
      <c r="O10" s="141"/>
      <c r="P10" s="141"/>
      <c r="Q10" s="141"/>
      <c r="R10" s="141"/>
      <c r="S10" s="141">
        <v>1</v>
      </c>
      <c r="T10" s="141">
        <v>1</v>
      </c>
      <c r="U10" s="141">
        <f aca="true" t="shared" si="1" ref="U10:Y10">L10-C10</f>
        <v>2</v>
      </c>
      <c r="V10" s="141">
        <f t="shared" si="1"/>
        <v>0</v>
      </c>
      <c r="W10" s="147"/>
      <c r="X10" s="147"/>
      <c r="Y10" s="141">
        <f t="shared" si="1"/>
        <v>0</v>
      </c>
      <c r="Z10" s="147"/>
      <c r="AA10" s="141">
        <f>R10-I10</f>
        <v>0</v>
      </c>
      <c r="AB10" s="141">
        <f>S10-J10</f>
        <v>1</v>
      </c>
      <c r="AC10" s="141">
        <f>T10-K10</f>
        <v>1</v>
      </c>
    </row>
    <row r="11" spans="1:29" s="130" customFormat="1" ht="24.75" customHeight="1">
      <c r="A11" s="142">
        <v>502002</v>
      </c>
      <c r="B11" s="142" t="s">
        <v>158</v>
      </c>
      <c r="C11" s="141">
        <v>4</v>
      </c>
      <c r="D11" s="141">
        <v>4</v>
      </c>
      <c r="E11" s="141"/>
      <c r="F11" s="141"/>
      <c r="G11" s="141">
        <v>4</v>
      </c>
      <c r="H11" s="141"/>
      <c r="I11" s="141">
        <v>4</v>
      </c>
      <c r="J11" s="141"/>
      <c r="K11" s="141"/>
      <c r="L11" s="141">
        <v>4</v>
      </c>
      <c r="M11" s="141">
        <v>4</v>
      </c>
      <c r="N11" s="141"/>
      <c r="O11" s="141"/>
      <c r="P11" s="141">
        <v>4</v>
      </c>
      <c r="Q11" s="141"/>
      <c r="R11" s="141">
        <v>4</v>
      </c>
      <c r="S11" s="141"/>
      <c r="T11" s="141"/>
      <c r="U11" s="141">
        <f aca="true" t="shared" si="2" ref="U11:Y11">L11-C11</f>
        <v>0</v>
      </c>
      <c r="V11" s="141">
        <f t="shared" si="2"/>
        <v>0</v>
      </c>
      <c r="W11" s="147"/>
      <c r="X11" s="147"/>
      <c r="Y11" s="141">
        <f t="shared" si="2"/>
        <v>0</v>
      </c>
      <c r="Z11" s="147"/>
      <c r="AA11" s="141">
        <f>R11-I11</f>
        <v>0</v>
      </c>
      <c r="AB11" s="141">
        <f>S11-J11</f>
        <v>0</v>
      </c>
      <c r="AC11" s="141">
        <f>T11-K11</f>
        <v>0</v>
      </c>
    </row>
    <row r="12" spans="1:29" s="130" customFormat="1" ht="24.75" customHeight="1">
      <c r="A12" s="142">
        <v>502003</v>
      </c>
      <c r="B12" s="142" t="s">
        <v>349</v>
      </c>
      <c r="C12" s="141">
        <v>4</v>
      </c>
      <c r="D12" s="141">
        <v>4</v>
      </c>
      <c r="E12" s="141"/>
      <c r="F12" s="141"/>
      <c r="G12" s="141">
        <v>4</v>
      </c>
      <c r="H12" s="141"/>
      <c r="I12" s="141">
        <v>4</v>
      </c>
      <c r="J12" s="141"/>
      <c r="K12" s="141"/>
      <c r="L12" s="141"/>
      <c r="M12" s="141"/>
      <c r="N12" s="141"/>
      <c r="O12" s="141"/>
      <c r="P12" s="141"/>
      <c r="Q12" s="141"/>
      <c r="R12" s="141"/>
      <c r="S12" s="141"/>
      <c r="T12" s="141"/>
      <c r="U12" s="141"/>
      <c r="V12" s="141"/>
      <c r="W12" s="147"/>
      <c r="X12" s="147"/>
      <c r="Y12" s="141"/>
      <c r="Z12" s="147"/>
      <c r="AA12" s="141"/>
      <c r="AB12" s="141"/>
      <c r="AC12" s="141"/>
    </row>
    <row r="13" spans="1:29" s="130" customFormat="1" ht="24.75" customHeight="1">
      <c r="A13" s="142">
        <v>502004</v>
      </c>
      <c r="B13" s="142" t="s">
        <v>159</v>
      </c>
      <c r="C13" s="141">
        <v>5</v>
      </c>
      <c r="D13" s="141">
        <v>5</v>
      </c>
      <c r="E13" s="141"/>
      <c r="F13" s="141"/>
      <c r="G13" s="141">
        <v>5</v>
      </c>
      <c r="H13" s="141"/>
      <c r="I13" s="141">
        <v>5</v>
      </c>
      <c r="J13" s="141"/>
      <c r="K13" s="141"/>
      <c r="L13" s="141">
        <v>5</v>
      </c>
      <c r="M13" s="141">
        <v>5</v>
      </c>
      <c r="N13" s="141"/>
      <c r="O13" s="141"/>
      <c r="P13" s="141">
        <v>5</v>
      </c>
      <c r="Q13" s="141"/>
      <c r="R13" s="141">
        <v>5</v>
      </c>
      <c r="S13" s="141"/>
      <c r="T13" s="141"/>
      <c r="U13" s="141">
        <f aca="true" t="shared" si="3" ref="U13:Y13">L13-C13</f>
        <v>0</v>
      </c>
      <c r="V13" s="141">
        <f t="shared" si="3"/>
        <v>0</v>
      </c>
      <c r="W13" s="147"/>
      <c r="X13" s="147"/>
      <c r="Y13" s="141">
        <f t="shared" si="3"/>
        <v>0</v>
      </c>
      <c r="Z13" s="147"/>
      <c r="AA13" s="141">
        <f>R13-I13</f>
        <v>0</v>
      </c>
      <c r="AB13" s="141">
        <f>S13-J13</f>
        <v>0</v>
      </c>
      <c r="AC13" s="141">
        <f>T13-K13</f>
        <v>0</v>
      </c>
    </row>
    <row r="14" spans="1:29" s="130" customFormat="1" ht="24.75" customHeight="1">
      <c r="A14" s="142">
        <v>502005</v>
      </c>
      <c r="B14" s="142" t="s">
        <v>160</v>
      </c>
      <c r="C14" s="141">
        <v>4</v>
      </c>
      <c r="D14" s="141">
        <v>4</v>
      </c>
      <c r="E14" s="141"/>
      <c r="F14" s="141"/>
      <c r="G14" s="141">
        <v>4</v>
      </c>
      <c r="H14" s="141"/>
      <c r="I14" s="141">
        <v>4</v>
      </c>
      <c r="J14" s="141"/>
      <c r="K14" s="141"/>
      <c r="L14" s="141">
        <v>4</v>
      </c>
      <c r="M14" s="141">
        <v>4</v>
      </c>
      <c r="N14" s="141"/>
      <c r="O14" s="141"/>
      <c r="P14" s="141">
        <v>4</v>
      </c>
      <c r="Q14" s="141"/>
      <c r="R14" s="141">
        <v>4</v>
      </c>
      <c r="S14" s="141"/>
      <c r="T14" s="141"/>
      <c r="U14" s="141">
        <f aca="true" t="shared" si="4" ref="U14:Y14">L14-C14</f>
        <v>0</v>
      </c>
      <c r="V14" s="141">
        <f t="shared" si="4"/>
        <v>0</v>
      </c>
      <c r="W14" s="147"/>
      <c r="X14" s="147"/>
      <c r="Y14" s="141">
        <f t="shared" si="4"/>
        <v>0</v>
      </c>
      <c r="Z14" s="147"/>
      <c r="AA14" s="141">
        <f>R14-I14</f>
        <v>0</v>
      </c>
      <c r="AB14" s="141">
        <f>S14-J14</f>
        <v>0</v>
      </c>
      <c r="AC14" s="141">
        <f>T14-K14</f>
        <v>0</v>
      </c>
    </row>
    <row r="15" spans="1:29" s="130" customFormat="1" ht="24.75" customHeight="1">
      <c r="A15" s="141"/>
      <c r="B15" s="141"/>
      <c r="C15" s="141"/>
      <c r="D15" s="141"/>
      <c r="E15" s="141"/>
      <c r="F15" s="141"/>
      <c r="G15" s="141"/>
      <c r="H15" s="141"/>
      <c r="I15" s="141"/>
      <c r="J15" s="141"/>
      <c r="K15" s="141"/>
      <c r="L15" s="141"/>
      <c r="M15" s="141"/>
      <c r="N15" s="141"/>
      <c r="O15" s="141"/>
      <c r="P15" s="141"/>
      <c r="Q15" s="141"/>
      <c r="R15" s="141"/>
      <c r="S15" s="141"/>
      <c r="T15" s="141"/>
      <c r="U15" s="141"/>
      <c r="V15" s="147"/>
      <c r="W15" s="147"/>
      <c r="X15" s="147"/>
      <c r="Y15" s="147"/>
      <c r="Z15" s="147"/>
      <c r="AA15" s="147"/>
      <c r="AB15" s="141">
        <f>S15-J15</f>
        <v>0</v>
      </c>
      <c r="AC15" s="141">
        <f>T15-K15</f>
        <v>0</v>
      </c>
    </row>
    <row r="16" spans="1:29" s="130" customFormat="1" ht="24.75" customHeight="1">
      <c r="A16" s="141"/>
      <c r="B16" s="141"/>
      <c r="C16" s="141"/>
      <c r="D16" s="141"/>
      <c r="E16" s="141"/>
      <c r="F16" s="141"/>
      <c r="G16" s="141"/>
      <c r="H16" s="141"/>
      <c r="I16" s="141"/>
      <c r="J16" s="141"/>
      <c r="K16" s="141"/>
      <c r="L16" s="141"/>
      <c r="M16" s="141"/>
      <c r="N16" s="141"/>
      <c r="O16" s="141"/>
      <c r="P16" s="141"/>
      <c r="Q16" s="141"/>
      <c r="R16" s="141"/>
      <c r="S16" s="141"/>
      <c r="T16" s="141"/>
      <c r="U16" s="141"/>
      <c r="V16" s="147"/>
      <c r="W16" s="147"/>
      <c r="X16" s="147"/>
      <c r="Y16" s="147"/>
      <c r="Z16" s="147"/>
      <c r="AA16" s="147"/>
      <c r="AB16" s="141">
        <f>S16-J16</f>
        <v>0</v>
      </c>
      <c r="AC16" s="141">
        <f>T16-K16</f>
        <v>0</v>
      </c>
    </row>
    <row r="17" spans="1:29" s="130" customFormat="1" ht="24.75"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dimension ref="A1:J129"/>
  <sheetViews>
    <sheetView showGridLines="0" workbookViewId="0" topLeftCell="A112">
      <selection activeCell="P120" sqref="P120"/>
    </sheetView>
  </sheetViews>
  <sheetFormatPr defaultColWidth="12" defaultRowHeight="11.25"/>
  <cols>
    <col min="1" max="2" width="8.16015625" style="10" customWidth="1"/>
    <col min="3" max="3" width="16.5" style="10" customWidth="1"/>
    <col min="4" max="4" width="31.5" style="10" customWidth="1"/>
    <col min="5" max="5" width="24.16015625" style="10" customWidth="1"/>
    <col min="6" max="6" width="16.5" style="10" customWidth="1"/>
    <col min="7" max="7" width="16.83203125" style="10" customWidth="1"/>
    <col min="8" max="8" width="14.33203125" style="10" customWidth="1"/>
    <col min="9" max="9" width="31.16015625" style="10" customWidth="1"/>
    <col min="10" max="16384" width="12" style="10" customWidth="1"/>
  </cols>
  <sheetData>
    <row r="1" spans="1:4" ht="16.5" customHeight="1">
      <c r="A1" s="11" t="s">
        <v>41</v>
      </c>
      <c r="B1" s="12"/>
      <c r="C1" s="12"/>
      <c r="D1" s="12"/>
    </row>
    <row r="2" spans="1:9" ht="15" customHeight="1">
      <c r="A2" s="61" t="s">
        <v>42</v>
      </c>
      <c r="B2" s="61"/>
      <c r="C2" s="61"/>
      <c r="D2" s="61"/>
      <c r="E2" s="61"/>
      <c r="F2" s="61"/>
      <c r="G2" s="61"/>
      <c r="H2" s="61"/>
      <c r="I2" s="61"/>
    </row>
    <row r="3" spans="1:9" ht="1.5" customHeight="1">
      <c r="A3" s="14"/>
      <c r="B3" s="14"/>
      <c r="C3" s="14"/>
      <c r="D3" s="14"/>
      <c r="E3" s="14"/>
      <c r="F3" s="14"/>
      <c r="G3" s="14"/>
      <c r="H3" s="14"/>
      <c r="I3" s="14"/>
    </row>
    <row r="4" spans="1:4" ht="6" customHeight="1">
      <c r="A4" s="15"/>
      <c r="B4" s="16"/>
      <c r="C4" s="17"/>
      <c r="D4" s="17"/>
    </row>
    <row r="5" spans="1:9" ht="30" customHeight="1">
      <c r="A5" s="21" t="s">
        <v>350</v>
      </c>
      <c r="B5" s="62"/>
      <c r="C5" s="62"/>
      <c r="D5" s="63" t="s">
        <v>278</v>
      </c>
      <c r="E5" s="64"/>
      <c r="F5" s="64"/>
      <c r="G5" s="64"/>
      <c r="H5" s="64"/>
      <c r="I5" s="64"/>
    </row>
    <row r="6" spans="1:9" ht="21.75" customHeight="1">
      <c r="A6" s="21" t="s">
        <v>351</v>
      </c>
      <c r="B6" s="22"/>
      <c r="C6" s="22"/>
      <c r="D6" s="23" t="s">
        <v>352</v>
      </c>
      <c r="E6" s="23"/>
      <c r="F6" s="21" t="s">
        <v>353</v>
      </c>
      <c r="G6" s="24"/>
      <c r="H6" s="65">
        <v>43800</v>
      </c>
      <c r="I6" s="64"/>
    </row>
    <row r="7" spans="1:9" ht="21.75" customHeight="1">
      <c r="A7" s="25" t="s">
        <v>354</v>
      </c>
      <c r="B7" s="66"/>
      <c r="C7" s="67"/>
      <c r="D7" s="28" t="s">
        <v>355</v>
      </c>
      <c r="E7" s="28" t="s">
        <v>356</v>
      </c>
      <c r="F7" s="29" t="s">
        <v>357</v>
      </c>
      <c r="G7" s="30"/>
      <c r="H7" s="68" t="s">
        <v>356</v>
      </c>
      <c r="I7" s="84"/>
    </row>
    <row r="8" spans="1:9" ht="21.75" customHeight="1">
      <c r="A8" s="69"/>
      <c r="B8" s="70"/>
      <c r="C8" s="71"/>
      <c r="D8" s="28" t="s">
        <v>358</v>
      </c>
      <c r="E8" s="28" t="s">
        <v>356</v>
      </c>
      <c r="F8" s="29" t="s">
        <v>358</v>
      </c>
      <c r="G8" s="30"/>
      <c r="H8" s="68" t="s">
        <v>356</v>
      </c>
      <c r="I8" s="84"/>
    </row>
    <row r="9" spans="1:9" ht="21.75" customHeight="1">
      <c r="A9" s="72"/>
      <c r="B9" s="73"/>
      <c r="C9" s="74"/>
      <c r="D9" s="28" t="s">
        <v>359</v>
      </c>
      <c r="E9" s="28"/>
      <c r="F9" s="29" t="s">
        <v>359</v>
      </c>
      <c r="G9" s="30"/>
      <c r="H9" s="75"/>
      <c r="I9" s="85"/>
    </row>
    <row r="10" spans="1:9" ht="21.75" customHeight="1">
      <c r="A10" s="23" t="s">
        <v>360</v>
      </c>
      <c r="B10" s="23" t="s">
        <v>361</v>
      </c>
      <c r="C10" s="23"/>
      <c r="D10" s="23"/>
      <c r="E10" s="23"/>
      <c r="F10" s="21" t="s">
        <v>362</v>
      </c>
      <c r="G10" s="22"/>
      <c r="H10" s="22"/>
      <c r="I10" s="24"/>
    </row>
    <row r="11" spans="1:9" ht="48" customHeight="1">
      <c r="A11" s="76"/>
      <c r="B11" s="39" t="s">
        <v>363</v>
      </c>
      <c r="C11" s="39"/>
      <c r="D11" s="39"/>
      <c r="E11" s="39"/>
      <c r="F11" s="40" t="s">
        <v>364</v>
      </c>
      <c r="G11" s="41"/>
      <c r="H11" s="77"/>
      <c r="I11" s="86"/>
    </row>
    <row r="12" spans="1:9" s="60" customFormat="1" ht="28.5">
      <c r="A12" s="23" t="s">
        <v>365</v>
      </c>
      <c r="B12" s="23" t="s">
        <v>366</v>
      </c>
      <c r="C12" s="23" t="s">
        <v>367</v>
      </c>
      <c r="D12" s="23" t="s">
        <v>368</v>
      </c>
      <c r="E12" s="23" t="s">
        <v>369</v>
      </c>
      <c r="F12" s="23" t="s">
        <v>367</v>
      </c>
      <c r="G12" s="23" t="s">
        <v>368</v>
      </c>
      <c r="H12" s="23"/>
      <c r="I12" s="23" t="s">
        <v>369</v>
      </c>
    </row>
    <row r="13" spans="1:9" ht="21.75" customHeight="1">
      <c r="A13" s="23"/>
      <c r="B13" s="23" t="s">
        <v>370</v>
      </c>
      <c r="C13" s="45" t="s">
        <v>371</v>
      </c>
      <c r="D13" s="45" t="s">
        <v>372</v>
      </c>
      <c r="E13" s="45" t="s">
        <v>373</v>
      </c>
      <c r="F13" s="45" t="s">
        <v>371</v>
      </c>
      <c r="G13" s="78" t="s">
        <v>372</v>
      </c>
      <c r="H13" s="79"/>
      <c r="I13" s="45" t="s">
        <v>373</v>
      </c>
    </row>
    <row r="14" spans="1:9" ht="21.75" customHeight="1">
      <c r="A14" s="23"/>
      <c r="B14" s="64"/>
      <c r="C14" s="45" t="s">
        <v>374</v>
      </c>
      <c r="D14" s="45" t="s">
        <v>375</v>
      </c>
      <c r="E14" s="80">
        <v>1</v>
      </c>
      <c r="F14" s="45" t="s">
        <v>374</v>
      </c>
      <c r="G14" s="45" t="s">
        <v>375</v>
      </c>
      <c r="H14" s="45"/>
      <c r="I14" s="80">
        <v>1</v>
      </c>
    </row>
    <row r="15" spans="1:9" ht="21.75" customHeight="1">
      <c r="A15" s="23"/>
      <c r="B15" s="64"/>
      <c r="C15" s="45" t="s">
        <v>376</v>
      </c>
      <c r="D15" s="45" t="s">
        <v>377</v>
      </c>
      <c r="E15" s="81">
        <v>43800</v>
      </c>
      <c r="F15" s="45" t="s">
        <v>376</v>
      </c>
      <c r="G15" s="45" t="s">
        <v>377</v>
      </c>
      <c r="H15" s="45"/>
      <c r="I15" s="87">
        <v>43800</v>
      </c>
    </row>
    <row r="16" spans="1:9" ht="21.75" customHeight="1">
      <c r="A16" s="23"/>
      <c r="B16" s="64"/>
      <c r="C16" s="45" t="s">
        <v>378</v>
      </c>
      <c r="D16" s="45" t="s">
        <v>379</v>
      </c>
      <c r="E16" s="45" t="s">
        <v>356</v>
      </c>
      <c r="F16" s="45" t="s">
        <v>378</v>
      </c>
      <c r="G16" s="45" t="s">
        <v>379</v>
      </c>
      <c r="H16" s="45"/>
      <c r="I16" s="45" t="s">
        <v>356</v>
      </c>
    </row>
    <row r="17" spans="1:9" ht="37.5" customHeight="1">
      <c r="A17" s="23"/>
      <c r="B17" s="23" t="s">
        <v>380</v>
      </c>
      <c r="C17" s="45" t="s">
        <v>381</v>
      </c>
      <c r="D17" s="45" t="s">
        <v>382</v>
      </c>
      <c r="E17" s="80">
        <v>0.8</v>
      </c>
      <c r="F17" s="45" t="s">
        <v>381</v>
      </c>
      <c r="G17" s="45" t="s">
        <v>382</v>
      </c>
      <c r="H17" s="45"/>
      <c r="I17" s="80">
        <v>0.8</v>
      </c>
    </row>
    <row r="18" spans="1:9" ht="33.75" customHeight="1">
      <c r="A18" s="23"/>
      <c r="B18" s="64"/>
      <c r="C18" s="45" t="s">
        <v>383</v>
      </c>
      <c r="D18" s="45" t="s">
        <v>382</v>
      </c>
      <c r="E18" s="80">
        <v>0.8</v>
      </c>
      <c r="F18" s="45" t="s">
        <v>383</v>
      </c>
      <c r="G18" s="45" t="s">
        <v>382</v>
      </c>
      <c r="H18" s="45"/>
      <c r="I18" s="80">
        <v>0.8</v>
      </c>
    </row>
    <row r="19" spans="1:9" ht="31.5" customHeight="1">
      <c r="A19" s="23"/>
      <c r="B19" s="64"/>
      <c r="C19" s="45" t="s">
        <v>384</v>
      </c>
      <c r="D19" s="45" t="s">
        <v>385</v>
      </c>
      <c r="E19" s="45" t="s">
        <v>386</v>
      </c>
      <c r="F19" s="45" t="s">
        <v>384</v>
      </c>
      <c r="G19" s="45" t="s">
        <v>385</v>
      </c>
      <c r="H19" s="45"/>
      <c r="I19" s="45" t="s">
        <v>386</v>
      </c>
    </row>
    <row r="20" spans="1:9" ht="45" customHeight="1">
      <c r="A20" s="23"/>
      <c r="B20" s="64"/>
      <c r="C20" s="45" t="s">
        <v>387</v>
      </c>
      <c r="D20" s="45" t="s">
        <v>388</v>
      </c>
      <c r="E20" s="45" t="s">
        <v>389</v>
      </c>
      <c r="F20" s="45" t="s">
        <v>387</v>
      </c>
      <c r="G20" s="45" t="s">
        <v>388</v>
      </c>
      <c r="H20" s="45"/>
      <c r="I20" s="45" t="s">
        <v>389</v>
      </c>
    </row>
    <row r="21" spans="1:9" ht="45" customHeight="1">
      <c r="A21" s="23"/>
      <c r="B21" s="23" t="s">
        <v>390</v>
      </c>
      <c r="C21" s="45" t="s">
        <v>391</v>
      </c>
      <c r="D21" s="45" t="s">
        <v>392</v>
      </c>
      <c r="E21" s="45" t="s">
        <v>393</v>
      </c>
      <c r="F21" s="45" t="s">
        <v>391</v>
      </c>
      <c r="G21" s="45" t="s">
        <v>392</v>
      </c>
      <c r="H21" s="45"/>
      <c r="I21" s="82" t="s">
        <v>393</v>
      </c>
    </row>
    <row r="22" spans="1:9" ht="24" customHeight="1">
      <c r="A22" s="21" t="s">
        <v>350</v>
      </c>
      <c r="B22" s="62"/>
      <c r="C22" s="62"/>
      <c r="D22" s="63" t="s">
        <v>280</v>
      </c>
      <c r="E22" s="64"/>
      <c r="F22" s="64"/>
      <c r="G22" s="64"/>
      <c r="H22" s="64"/>
      <c r="I22" s="64"/>
    </row>
    <row r="23" spans="1:9" ht="24" customHeight="1">
      <c r="A23" s="21" t="s">
        <v>351</v>
      </c>
      <c r="B23" s="22"/>
      <c r="C23" s="22"/>
      <c r="D23" s="23" t="s">
        <v>352</v>
      </c>
      <c r="E23" s="23"/>
      <c r="F23" s="21" t="s">
        <v>353</v>
      </c>
      <c r="G23" s="24"/>
      <c r="H23" s="65">
        <v>43800</v>
      </c>
      <c r="I23" s="64"/>
    </row>
    <row r="24" spans="1:9" ht="19.5" customHeight="1">
      <c r="A24" s="25" t="s">
        <v>354</v>
      </c>
      <c r="B24" s="66"/>
      <c r="C24" s="67"/>
      <c r="D24" s="28" t="s">
        <v>355</v>
      </c>
      <c r="E24" s="28" t="s">
        <v>356</v>
      </c>
      <c r="F24" s="29" t="s">
        <v>357</v>
      </c>
      <c r="G24" s="30"/>
      <c r="H24" s="68" t="s">
        <v>356</v>
      </c>
      <c r="I24" s="84"/>
    </row>
    <row r="25" spans="1:9" ht="19.5" customHeight="1">
      <c r="A25" s="69"/>
      <c r="B25" s="70"/>
      <c r="C25" s="71"/>
      <c r="D25" s="28" t="s">
        <v>358</v>
      </c>
      <c r="E25" s="28" t="s">
        <v>356</v>
      </c>
      <c r="F25" s="29" t="s">
        <v>358</v>
      </c>
      <c r="G25" s="30"/>
      <c r="H25" s="68" t="s">
        <v>356</v>
      </c>
      <c r="I25" s="84"/>
    </row>
    <row r="26" spans="1:9" ht="19.5" customHeight="1">
      <c r="A26" s="72"/>
      <c r="B26" s="73"/>
      <c r="C26" s="74"/>
      <c r="D26" s="28" t="s">
        <v>359</v>
      </c>
      <c r="E26" s="28"/>
      <c r="F26" s="29" t="s">
        <v>359</v>
      </c>
      <c r="G26" s="30"/>
      <c r="H26" s="75"/>
      <c r="I26" s="85"/>
    </row>
    <row r="27" spans="1:9" ht="27" customHeight="1">
      <c r="A27" s="23" t="s">
        <v>360</v>
      </c>
      <c r="B27" s="23" t="s">
        <v>361</v>
      </c>
      <c r="C27" s="23"/>
      <c r="D27" s="23"/>
      <c r="E27" s="23"/>
      <c r="F27" s="21" t="s">
        <v>362</v>
      </c>
      <c r="G27" s="22"/>
      <c r="H27" s="22"/>
      <c r="I27" s="24"/>
    </row>
    <row r="28" spans="1:9" ht="52.5" customHeight="1">
      <c r="A28" s="76"/>
      <c r="B28" s="39" t="s">
        <v>394</v>
      </c>
      <c r="C28" s="39"/>
      <c r="D28" s="39"/>
      <c r="E28" s="39"/>
      <c r="F28" s="40" t="s">
        <v>395</v>
      </c>
      <c r="G28" s="41"/>
      <c r="H28" s="77"/>
      <c r="I28" s="86"/>
    </row>
    <row r="29" spans="1:9" s="60" customFormat="1" ht="30" customHeight="1">
      <c r="A29" s="23" t="s">
        <v>365</v>
      </c>
      <c r="B29" s="23" t="s">
        <v>366</v>
      </c>
      <c r="C29" s="23" t="s">
        <v>367</v>
      </c>
      <c r="D29" s="23" t="s">
        <v>368</v>
      </c>
      <c r="E29" s="23" t="s">
        <v>369</v>
      </c>
      <c r="F29" s="23" t="s">
        <v>367</v>
      </c>
      <c r="G29" s="23" t="s">
        <v>368</v>
      </c>
      <c r="H29" s="23"/>
      <c r="I29" s="23" t="s">
        <v>369</v>
      </c>
    </row>
    <row r="30" spans="1:9" ht="30.75" customHeight="1">
      <c r="A30" s="23"/>
      <c r="B30" s="23" t="s">
        <v>370</v>
      </c>
      <c r="C30" s="45" t="s">
        <v>371</v>
      </c>
      <c r="D30" s="45" t="s">
        <v>396</v>
      </c>
      <c r="E30" s="45" t="s">
        <v>397</v>
      </c>
      <c r="F30" s="45" t="s">
        <v>371</v>
      </c>
      <c r="G30" s="78" t="s">
        <v>396</v>
      </c>
      <c r="H30" s="79"/>
      <c r="I30" s="45" t="s">
        <v>397</v>
      </c>
    </row>
    <row r="31" spans="1:9" ht="27.75" customHeight="1">
      <c r="A31" s="23"/>
      <c r="B31" s="64"/>
      <c r="C31" s="45" t="s">
        <v>374</v>
      </c>
      <c r="D31" s="45" t="s">
        <v>375</v>
      </c>
      <c r="E31" s="80">
        <v>1</v>
      </c>
      <c r="F31" s="45" t="s">
        <v>374</v>
      </c>
      <c r="G31" s="45" t="s">
        <v>375</v>
      </c>
      <c r="H31" s="45"/>
      <c r="I31" s="80">
        <v>1</v>
      </c>
    </row>
    <row r="32" spans="1:9" ht="27.75" customHeight="1">
      <c r="A32" s="23"/>
      <c r="B32" s="64"/>
      <c r="C32" s="45" t="s">
        <v>376</v>
      </c>
      <c r="D32" s="45" t="s">
        <v>377</v>
      </c>
      <c r="E32" s="81">
        <v>43800</v>
      </c>
      <c r="F32" s="45" t="s">
        <v>376</v>
      </c>
      <c r="G32" s="45" t="s">
        <v>377</v>
      </c>
      <c r="H32" s="45"/>
      <c r="I32" s="87">
        <v>43800</v>
      </c>
    </row>
    <row r="33" spans="1:9" ht="27.75" customHeight="1">
      <c r="A33" s="23"/>
      <c r="B33" s="64"/>
      <c r="C33" s="45" t="s">
        <v>378</v>
      </c>
      <c r="D33" s="45" t="s">
        <v>379</v>
      </c>
      <c r="E33" s="45" t="s">
        <v>356</v>
      </c>
      <c r="F33" s="45" t="s">
        <v>378</v>
      </c>
      <c r="G33" s="45" t="s">
        <v>379</v>
      </c>
      <c r="H33" s="45"/>
      <c r="I33" s="45" t="s">
        <v>356</v>
      </c>
    </row>
    <row r="34" spans="1:9" ht="34.5" customHeight="1">
      <c r="A34" s="23"/>
      <c r="B34" s="23" t="s">
        <v>380</v>
      </c>
      <c r="C34" s="45" t="s">
        <v>381</v>
      </c>
      <c r="D34" s="45" t="s">
        <v>398</v>
      </c>
      <c r="E34" s="80">
        <v>0.65</v>
      </c>
      <c r="F34" s="45" t="s">
        <v>381</v>
      </c>
      <c r="G34" s="45" t="s">
        <v>398</v>
      </c>
      <c r="H34" s="45"/>
      <c r="I34" s="80">
        <v>0.65</v>
      </c>
    </row>
    <row r="35" spans="1:9" ht="36" customHeight="1">
      <c r="A35" s="23"/>
      <c r="B35" s="64"/>
      <c r="C35" s="45" t="s">
        <v>383</v>
      </c>
      <c r="D35" s="45" t="s">
        <v>398</v>
      </c>
      <c r="E35" s="80">
        <v>0.65</v>
      </c>
      <c r="F35" s="45" t="s">
        <v>383</v>
      </c>
      <c r="G35" s="45" t="s">
        <v>398</v>
      </c>
      <c r="H35" s="45"/>
      <c r="I35" s="80">
        <v>0.65</v>
      </c>
    </row>
    <row r="36" spans="1:9" ht="27.75" customHeight="1">
      <c r="A36" s="23"/>
      <c r="B36" s="64"/>
      <c r="C36" s="45" t="s">
        <v>384</v>
      </c>
      <c r="D36" s="45" t="s">
        <v>385</v>
      </c>
      <c r="E36" s="45" t="s">
        <v>399</v>
      </c>
      <c r="F36" s="45" t="s">
        <v>384</v>
      </c>
      <c r="G36" s="45" t="s">
        <v>385</v>
      </c>
      <c r="H36" s="45"/>
      <c r="I36" s="45" t="s">
        <v>399</v>
      </c>
    </row>
    <row r="37" spans="1:9" ht="51.75" customHeight="1">
      <c r="A37" s="23"/>
      <c r="B37" s="64"/>
      <c r="C37" s="45" t="s">
        <v>387</v>
      </c>
      <c r="D37" s="45" t="s">
        <v>388</v>
      </c>
      <c r="E37" s="45" t="s">
        <v>400</v>
      </c>
      <c r="F37" s="45" t="s">
        <v>387</v>
      </c>
      <c r="G37" s="45" t="s">
        <v>388</v>
      </c>
      <c r="H37" s="45"/>
      <c r="I37" s="45" t="s">
        <v>400</v>
      </c>
    </row>
    <row r="38" spans="1:9" ht="51" customHeight="1">
      <c r="A38" s="23"/>
      <c r="B38" s="45" t="s">
        <v>390</v>
      </c>
      <c r="C38" s="45" t="s">
        <v>391</v>
      </c>
      <c r="D38" s="45" t="s">
        <v>392</v>
      </c>
      <c r="E38" s="45" t="s">
        <v>393</v>
      </c>
      <c r="F38" s="45" t="s">
        <v>391</v>
      </c>
      <c r="G38" s="45" t="s">
        <v>392</v>
      </c>
      <c r="H38" s="45"/>
      <c r="I38" s="82" t="s">
        <v>393</v>
      </c>
    </row>
    <row r="39" spans="1:9" ht="21" customHeight="1">
      <c r="A39" s="21" t="s">
        <v>350</v>
      </c>
      <c r="B39" s="62"/>
      <c r="C39" s="62"/>
      <c r="D39" s="63" t="s">
        <v>282</v>
      </c>
      <c r="E39" s="64"/>
      <c r="F39" s="64"/>
      <c r="G39" s="64"/>
      <c r="H39" s="64"/>
      <c r="I39" s="64"/>
    </row>
    <row r="40" spans="1:9" ht="21" customHeight="1">
      <c r="A40" s="21" t="s">
        <v>351</v>
      </c>
      <c r="B40" s="22"/>
      <c r="C40" s="22"/>
      <c r="D40" s="23" t="s">
        <v>352</v>
      </c>
      <c r="E40" s="23"/>
      <c r="F40" s="21" t="s">
        <v>353</v>
      </c>
      <c r="G40" s="24"/>
      <c r="H40" s="65">
        <v>43800</v>
      </c>
      <c r="I40" s="64"/>
    </row>
    <row r="41" spans="1:9" ht="19.5" customHeight="1">
      <c r="A41" s="25" t="s">
        <v>354</v>
      </c>
      <c r="B41" s="66"/>
      <c r="C41" s="67"/>
      <c r="D41" s="28" t="s">
        <v>355</v>
      </c>
      <c r="E41" s="28" t="s">
        <v>401</v>
      </c>
      <c r="F41" s="29" t="s">
        <v>357</v>
      </c>
      <c r="G41" s="30"/>
      <c r="H41" s="68" t="s">
        <v>401</v>
      </c>
      <c r="I41" s="84"/>
    </row>
    <row r="42" spans="1:9" ht="19.5" customHeight="1">
      <c r="A42" s="69"/>
      <c r="B42" s="70"/>
      <c r="C42" s="71"/>
      <c r="D42" s="28" t="s">
        <v>358</v>
      </c>
      <c r="E42" s="28" t="s">
        <v>401</v>
      </c>
      <c r="F42" s="29" t="s">
        <v>358</v>
      </c>
      <c r="G42" s="30"/>
      <c r="H42" s="68" t="s">
        <v>401</v>
      </c>
      <c r="I42" s="84"/>
    </row>
    <row r="43" spans="1:9" ht="19.5" customHeight="1">
      <c r="A43" s="72"/>
      <c r="B43" s="73"/>
      <c r="C43" s="74"/>
      <c r="D43" s="28" t="s">
        <v>359</v>
      </c>
      <c r="E43" s="28"/>
      <c r="F43" s="29" t="s">
        <v>359</v>
      </c>
      <c r="G43" s="30"/>
      <c r="H43" s="75"/>
      <c r="I43" s="85"/>
    </row>
    <row r="44" spans="1:9" ht="19.5" customHeight="1">
      <c r="A44" s="23" t="s">
        <v>360</v>
      </c>
      <c r="B44" s="23" t="s">
        <v>361</v>
      </c>
      <c r="C44" s="23"/>
      <c r="D44" s="23"/>
      <c r="E44" s="23"/>
      <c r="F44" s="21" t="s">
        <v>362</v>
      </c>
      <c r="G44" s="22"/>
      <c r="H44" s="22"/>
      <c r="I44" s="24"/>
    </row>
    <row r="45" spans="1:9" ht="45" customHeight="1">
      <c r="A45" s="76"/>
      <c r="B45" s="39" t="s">
        <v>402</v>
      </c>
      <c r="C45" s="39"/>
      <c r="D45" s="39"/>
      <c r="E45" s="39"/>
      <c r="F45" s="40" t="s">
        <v>403</v>
      </c>
      <c r="G45" s="41"/>
      <c r="H45" s="77"/>
      <c r="I45" s="86"/>
    </row>
    <row r="46" spans="1:9" s="60" customFormat="1" ht="30" customHeight="1">
      <c r="A46" s="23" t="s">
        <v>365</v>
      </c>
      <c r="B46" s="23" t="s">
        <v>366</v>
      </c>
      <c r="C46" s="23" t="s">
        <v>367</v>
      </c>
      <c r="D46" s="23" t="s">
        <v>368</v>
      </c>
      <c r="E46" s="23" t="s">
        <v>369</v>
      </c>
      <c r="F46" s="23" t="s">
        <v>367</v>
      </c>
      <c r="G46" s="23" t="s">
        <v>368</v>
      </c>
      <c r="H46" s="23"/>
      <c r="I46" s="23" t="s">
        <v>369</v>
      </c>
    </row>
    <row r="47" spans="1:9" ht="30" customHeight="1">
      <c r="A47" s="23"/>
      <c r="B47" s="23" t="s">
        <v>370</v>
      </c>
      <c r="C47" s="45" t="s">
        <v>371</v>
      </c>
      <c r="D47" s="45" t="s">
        <v>404</v>
      </c>
      <c r="E47" s="45" t="s">
        <v>405</v>
      </c>
      <c r="F47" s="45" t="s">
        <v>371</v>
      </c>
      <c r="G47" s="82" t="s">
        <v>404</v>
      </c>
      <c r="H47" s="82"/>
      <c r="I47" s="45" t="s">
        <v>405</v>
      </c>
    </row>
    <row r="48" spans="1:9" ht="30" customHeight="1">
      <c r="A48" s="23"/>
      <c r="B48" s="64"/>
      <c r="C48" s="45" t="s">
        <v>374</v>
      </c>
      <c r="D48" s="45" t="s">
        <v>375</v>
      </c>
      <c r="E48" s="80">
        <v>1</v>
      </c>
      <c r="F48" s="45" t="s">
        <v>374</v>
      </c>
      <c r="G48" s="45" t="s">
        <v>375</v>
      </c>
      <c r="H48" s="45"/>
      <c r="I48" s="80">
        <v>1</v>
      </c>
    </row>
    <row r="49" spans="1:9" ht="30" customHeight="1">
      <c r="A49" s="23"/>
      <c r="B49" s="64"/>
      <c r="C49" s="45" t="s">
        <v>376</v>
      </c>
      <c r="D49" s="45" t="s">
        <v>377</v>
      </c>
      <c r="E49" s="81">
        <v>43800</v>
      </c>
      <c r="F49" s="45" t="s">
        <v>376</v>
      </c>
      <c r="G49" s="45" t="s">
        <v>377</v>
      </c>
      <c r="H49" s="45"/>
      <c r="I49" s="87">
        <v>43800</v>
      </c>
    </row>
    <row r="50" spans="1:9" ht="30" customHeight="1">
      <c r="A50" s="23"/>
      <c r="B50" s="64"/>
      <c r="C50" s="45" t="s">
        <v>378</v>
      </c>
      <c r="D50" s="45" t="s">
        <v>379</v>
      </c>
      <c r="E50" s="45" t="s">
        <v>401</v>
      </c>
      <c r="F50" s="45" t="s">
        <v>378</v>
      </c>
      <c r="G50" s="45" t="s">
        <v>379</v>
      </c>
      <c r="H50" s="45"/>
      <c r="I50" s="45" t="s">
        <v>401</v>
      </c>
    </row>
    <row r="51" spans="1:9" ht="63.75" customHeight="1">
      <c r="A51" s="23"/>
      <c r="B51" s="23" t="s">
        <v>380</v>
      </c>
      <c r="C51" s="45" t="s">
        <v>381</v>
      </c>
      <c r="D51" s="45" t="s">
        <v>406</v>
      </c>
      <c r="E51" s="80">
        <v>0.85</v>
      </c>
      <c r="F51" s="45" t="s">
        <v>381</v>
      </c>
      <c r="G51" s="45" t="s">
        <v>406</v>
      </c>
      <c r="H51" s="45"/>
      <c r="I51" s="80">
        <v>0.85</v>
      </c>
    </row>
    <row r="52" spans="1:9" ht="60" customHeight="1">
      <c r="A52" s="23"/>
      <c r="B52" s="64"/>
      <c r="C52" s="45" t="s">
        <v>383</v>
      </c>
      <c r="D52" s="45" t="s">
        <v>406</v>
      </c>
      <c r="E52" s="80">
        <v>0.85</v>
      </c>
      <c r="F52" s="45" t="s">
        <v>383</v>
      </c>
      <c r="G52" s="45" t="s">
        <v>406</v>
      </c>
      <c r="H52" s="45"/>
      <c r="I52" s="80">
        <v>0.85</v>
      </c>
    </row>
    <row r="53" spans="1:9" ht="30" customHeight="1">
      <c r="A53" s="23"/>
      <c r="B53" s="64"/>
      <c r="C53" s="45" t="s">
        <v>384</v>
      </c>
      <c r="D53" s="45" t="s">
        <v>385</v>
      </c>
      <c r="E53" s="45" t="s">
        <v>386</v>
      </c>
      <c r="F53" s="45" t="s">
        <v>384</v>
      </c>
      <c r="G53" s="45" t="s">
        <v>385</v>
      </c>
      <c r="H53" s="45"/>
      <c r="I53" s="45" t="s">
        <v>386</v>
      </c>
    </row>
    <row r="54" spans="1:9" ht="30" customHeight="1">
      <c r="A54" s="23"/>
      <c r="B54" s="64"/>
      <c r="C54" s="45" t="s">
        <v>387</v>
      </c>
      <c r="D54" s="45" t="s">
        <v>388</v>
      </c>
      <c r="E54" s="45" t="s">
        <v>389</v>
      </c>
      <c r="F54" s="45" t="s">
        <v>387</v>
      </c>
      <c r="G54" s="45" t="s">
        <v>388</v>
      </c>
      <c r="H54" s="45"/>
      <c r="I54" s="45" t="s">
        <v>389</v>
      </c>
    </row>
    <row r="55" spans="1:9" ht="30" customHeight="1">
      <c r="A55" s="23"/>
      <c r="B55" s="45" t="s">
        <v>390</v>
      </c>
      <c r="C55" s="45" t="s">
        <v>391</v>
      </c>
      <c r="D55" s="45" t="s">
        <v>392</v>
      </c>
      <c r="E55" s="45" t="s">
        <v>393</v>
      </c>
      <c r="F55" s="45" t="s">
        <v>391</v>
      </c>
      <c r="G55" s="45" t="s">
        <v>392</v>
      </c>
      <c r="H55" s="45"/>
      <c r="I55" s="82" t="s">
        <v>393</v>
      </c>
    </row>
    <row r="56" spans="1:9" ht="25.5" customHeight="1">
      <c r="A56" s="23" t="s">
        <v>350</v>
      </c>
      <c r="B56" s="64"/>
      <c r="C56" s="64"/>
      <c r="D56" s="63" t="s">
        <v>407</v>
      </c>
      <c r="E56" s="64"/>
      <c r="F56" s="64"/>
      <c r="G56" s="64"/>
      <c r="H56" s="64"/>
      <c r="I56" s="64"/>
    </row>
    <row r="57" spans="1:9" ht="19.5" customHeight="1">
      <c r="A57" s="23" t="s">
        <v>351</v>
      </c>
      <c r="B57" s="23"/>
      <c r="C57" s="23"/>
      <c r="D57" s="23" t="s">
        <v>352</v>
      </c>
      <c r="E57" s="23"/>
      <c r="F57" s="23" t="s">
        <v>353</v>
      </c>
      <c r="G57" s="23"/>
      <c r="H57" s="65">
        <v>43800</v>
      </c>
      <c r="I57" s="64"/>
    </row>
    <row r="58" spans="1:9" ht="19.5" customHeight="1">
      <c r="A58" s="25" t="s">
        <v>354</v>
      </c>
      <c r="B58" s="66"/>
      <c r="C58" s="67"/>
      <c r="D58" s="28" t="s">
        <v>355</v>
      </c>
      <c r="E58" s="28" t="s">
        <v>401</v>
      </c>
      <c r="F58" s="29" t="s">
        <v>357</v>
      </c>
      <c r="G58" s="30"/>
      <c r="H58" s="68" t="s">
        <v>401</v>
      </c>
      <c r="I58" s="84"/>
    </row>
    <row r="59" spans="1:9" ht="19.5" customHeight="1">
      <c r="A59" s="69"/>
      <c r="B59" s="70"/>
      <c r="C59" s="71"/>
      <c r="D59" s="28" t="s">
        <v>358</v>
      </c>
      <c r="E59" s="28" t="s">
        <v>401</v>
      </c>
      <c r="F59" s="29" t="s">
        <v>358</v>
      </c>
      <c r="G59" s="30"/>
      <c r="H59" s="68" t="s">
        <v>401</v>
      </c>
      <c r="I59" s="84"/>
    </row>
    <row r="60" spans="1:9" ht="19.5" customHeight="1">
      <c r="A60" s="72"/>
      <c r="B60" s="73"/>
      <c r="C60" s="74"/>
      <c r="D60" s="28" t="s">
        <v>359</v>
      </c>
      <c r="E60" s="28"/>
      <c r="F60" s="29" t="s">
        <v>359</v>
      </c>
      <c r="G60" s="30"/>
      <c r="H60" s="75"/>
      <c r="I60" s="85"/>
    </row>
    <row r="61" spans="1:9" ht="22.5" customHeight="1">
      <c r="A61" s="23" t="s">
        <v>360</v>
      </c>
      <c r="B61" s="23" t="s">
        <v>361</v>
      </c>
      <c r="C61" s="23"/>
      <c r="D61" s="23"/>
      <c r="E61" s="23"/>
      <c r="F61" s="21" t="s">
        <v>362</v>
      </c>
      <c r="G61" s="22"/>
      <c r="H61" s="22"/>
      <c r="I61" s="24"/>
    </row>
    <row r="62" spans="1:9" ht="39" customHeight="1">
      <c r="A62" s="76"/>
      <c r="B62" s="39" t="s">
        <v>408</v>
      </c>
      <c r="C62" s="39"/>
      <c r="D62" s="39"/>
      <c r="E62" s="39"/>
      <c r="F62" s="40" t="s">
        <v>409</v>
      </c>
      <c r="G62" s="41"/>
      <c r="H62" s="77"/>
      <c r="I62" s="86"/>
    </row>
    <row r="63" spans="1:9" s="60" customFormat="1" ht="30" customHeight="1">
      <c r="A63" s="23" t="s">
        <v>365</v>
      </c>
      <c r="B63" s="23" t="s">
        <v>366</v>
      </c>
      <c r="C63" s="23" t="s">
        <v>367</v>
      </c>
      <c r="D63" s="23" t="s">
        <v>368</v>
      </c>
      <c r="E63" s="23" t="s">
        <v>369</v>
      </c>
      <c r="F63" s="23" t="s">
        <v>367</v>
      </c>
      <c r="G63" s="23" t="s">
        <v>368</v>
      </c>
      <c r="H63" s="23"/>
      <c r="I63" s="23" t="s">
        <v>369</v>
      </c>
    </row>
    <row r="64" spans="1:9" ht="30" customHeight="1">
      <c r="A64" s="23"/>
      <c r="B64" s="45" t="s">
        <v>370</v>
      </c>
      <c r="C64" s="83" t="s">
        <v>371</v>
      </c>
      <c r="D64" s="45" t="s">
        <v>410</v>
      </c>
      <c r="E64" s="45" t="s">
        <v>411</v>
      </c>
      <c r="F64" s="83" t="s">
        <v>371</v>
      </c>
      <c r="G64" s="78" t="s">
        <v>410</v>
      </c>
      <c r="H64" s="79"/>
      <c r="I64" s="45" t="s">
        <v>411</v>
      </c>
    </row>
    <row r="65" spans="1:9" ht="30" customHeight="1">
      <c r="A65" s="23"/>
      <c r="B65" s="45"/>
      <c r="C65" s="88"/>
      <c r="D65" s="89" t="s">
        <v>412</v>
      </c>
      <c r="E65" s="45" t="s">
        <v>413</v>
      </c>
      <c r="F65" s="88"/>
      <c r="G65" s="78" t="s">
        <v>412</v>
      </c>
      <c r="H65" s="79"/>
      <c r="I65" s="45" t="s">
        <v>413</v>
      </c>
    </row>
    <row r="66" spans="1:9" ht="30" customHeight="1">
      <c r="A66" s="23"/>
      <c r="B66" s="45"/>
      <c r="C66" s="90"/>
      <c r="D66" s="45" t="s">
        <v>414</v>
      </c>
      <c r="E66" s="45" t="s">
        <v>415</v>
      </c>
      <c r="F66" s="90"/>
      <c r="G66" s="91" t="s">
        <v>414</v>
      </c>
      <c r="H66" s="92"/>
      <c r="I66" s="45" t="s">
        <v>415</v>
      </c>
    </row>
    <row r="67" spans="1:9" ht="30" customHeight="1">
      <c r="A67" s="23"/>
      <c r="B67" s="93"/>
      <c r="C67" s="45" t="s">
        <v>374</v>
      </c>
      <c r="D67" s="45" t="s">
        <v>375</v>
      </c>
      <c r="E67" s="80">
        <v>1</v>
      </c>
      <c r="F67" s="45" t="s">
        <v>374</v>
      </c>
      <c r="G67" s="45" t="s">
        <v>375</v>
      </c>
      <c r="H67" s="45"/>
      <c r="I67" s="80">
        <v>1</v>
      </c>
    </row>
    <row r="68" spans="1:9" ht="30" customHeight="1">
      <c r="A68" s="23"/>
      <c r="B68" s="93"/>
      <c r="C68" s="45" t="s">
        <v>376</v>
      </c>
      <c r="D68" s="45" t="s">
        <v>377</v>
      </c>
      <c r="E68" s="81">
        <v>43800</v>
      </c>
      <c r="F68" s="45" t="s">
        <v>376</v>
      </c>
      <c r="G68" s="45" t="s">
        <v>377</v>
      </c>
      <c r="H68" s="45"/>
      <c r="I68" s="87">
        <v>43800</v>
      </c>
    </row>
    <row r="69" spans="1:9" ht="30" customHeight="1">
      <c r="A69" s="23"/>
      <c r="B69" s="93"/>
      <c r="C69" s="45" t="s">
        <v>378</v>
      </c>
      <c r="D69" s="45" t="s">
        <v>379</v>
      </c>
      <c r="E69" s="45" t="s">
        <v>401</v>
      </c>
      <c r="F69" s="45" t="s">
        <v>378</v>
      </c>
      <c r="G69" s="45" t="s">
        <v>379</v>
      </c>
      <c r="H69" s="45"/>
      <c r="I69" s="45" t="s">
        <v>401</v>
      </c>
    </row>
    <row r="70" spans="1:9" ht="30" customHeight="1">
      <c r="A70" s="23"/>
      <c r="B70" s="45" t="s">
        <v>380</v>
      </c>
      <c r="C70" s="45" t="s">
        <v>381</v>
      </c>
      <c r="D70" s="94" t="s">
        <v>416</v>
      </c>
      <c r="E70" s="80">
        <v>0.85</v>
      </c>
      <c r="F70" s="45" t="s">
        <v>381</v>
      </c>
      <c r="G70" s="45" t="s">
        <v>416</v>
      </c>
      <c r="H70" s="45"/>
      <c r="I70" s="80">
        <v>0.85</v>
      </c>
    </row>
    <row r="71" spans="1:9" ht="30" customHeight="1">
      <c r="A71" s="23"/>
      <c r="B71" s="93"/>
      <c r="C71" s="45" t="s">
        <v>383</v>
      </c>
      <c r="D71" s="94" t="s">
        <v>416</v>
      </c>
      <c r="E71" s="80">
        <v>0.85</v>
      </c>
      <c r="F71" s="45" t="s">
        <v>383</v>
      </c>
      <c r="G71" s="45" t="s">
        <v>416</v>
      </c>
      <c r="H71" s="45"/>
      <c r="I71" s="80">
        <v>0.85</v>
      </c>
    </row>
    <row r="72" spans="1:9" ht="30" customHeight="1">
      <c r="A72" s="23"/>
      <c r="B72" s="93"/>
      <c r="C72" s="45" t="s">
        <v>384</v>
      </c>
      <c r="D72" s="45" t="s">
        <v>385</v>
      </c>
      <c r="E72" s="45" t="s">
        <v>417</v>
      </c>
      <c r="F72" s="45" t="s">
        <v>384</v>
      </c>
      <c r="G72" s="45" t="s">
        <v>385</v>
      </c>
      <c r="H72" s="45"/>
      <c r="I72" s="45" t="s">
        <v>418</v>
      </c>
    </row>
    <row r="73" spans="1:9" ht="34.5" customHeight="1">
      <c r="A73" s="23"/>
      <c r="B73" s="93"/>
      <c r="C73" s="45" t="s">
        <v>387</v>
      </c>
      <c r="D73" s="45" t="s">
        <v>388</v>
      </c>
      <c r="E73" s="95" t="s">
        <v>389</v>
      </c>
      <c r="F73" s="45" t="s">
        <v>387</v>
      </c>
      <c r="G73" s="45" t="s">
        <v>388</v>
      </c>
      <c r="H73" s="45"/>
      <c r="I73" s="45" t="s">
        <v>389</v>
      </c>
    </row>
    <row r="74" spans="1:9" ht="31.5" customHeight="1">
      <c r="A74" s="23"/>
      <c r="B74" s="45" t="s">
        <v>390</v>
      </c>
      <c r="C74" s="45" t="s">
        <v>391</v>
      </c>
      <c r="D74" s="45" t="s">
        <v>392</v>
      </c>
      <c r="E74" s="45" t="s">
        <v>393</v>
      </c>
      <c r="F74" s="45" t="s">
        <v>391</v>
      </c>
      <c r="G74" s="45" t="s">
        <v>392</v>
      </c>
      <c r="H74" s="45"/>
      <c r="I74" s="82" t="s">
        <v>393</v>
      </c>
    </row>
    <row r="75" spans="1:9" ht="27" customHeight="1">
      <c r="A75" s="23" t="s">
        <v>350</v>
      </c>
      <c r="B75" s="64"/>
      <c r="C75" s="64"/>
      <c r="D75" s="63" t="s">
        <v>292</v>
      </c>
      <c r="E75" s="64"/>
      <c r="F75" s="64"/>
      <c r="G75" s="64"/>
      <c r="H75" s="64"/>
      <c r="I75" s="64"/>
    </row>
    <row r="76" spans="1:9" ht="19.5" customHeight="1">
      <c r="A76" s="23" t="s">
        <v>351</v>
      </c>
      <c r="B76" s="23"/>
      <c r="C76" s="23"/>
      <c r="D76" s="23" t="s">
        <v>352</v>
      </c>
      <c r="E76" s="23"/>
      <c r="F76" s="23" t="s">
        <v>353</v>
      </c>
      <c r="G76" s="23"/>
      <c r="H76" s="65">
        <v>43800</v>
      </c>
      <c r="I76" s="64"/>
    </row>
    <row r="77" spans="1:9" ht="19.5" customHeight="1">
      <c r="A77" s="25" t="s">
        <v>354</v>
      </c>
      <c r="B77" s="66"/>
      <c r="C77" s="67"/>
      <c r="D77" s="28" t="s">
        <v>355</v>
      </c>
      <c r="E77" s="28" t="s">
        <v>419</v>
      </c>
      <c r="F77" s="29" t="s">
        <v>357</v>
      </c>
      <c r="G77" s="30"/>
      <c r="H77" s="68" t="s">
        <v>419</v>
      </c>
      <c r="I77" s="84"/>
    </row>
    <row r="78" spans="1:9" ht="19.5" customHeight="1">
      <c r="A78" s="69"/>
      <c r="B78" s="70"/>
      <c r="C78" s="71"/>
      <c r="D78" s="28" t="s">
        <v>358</v>
      </c>
      <c r="E78" s="28" t="s">
        <v>419</v>
      </c>
      <c r="F78" s="29" t="s">
        <v>358</v>
      </c>
      <c r="G78" s="30"/>
      <c r="H78" s="68" t="s">
        <v>419</v>
      </c>
      <c r="I78" s="84"/>
    </row>
    <row r="79" spans="1:9" ht="19.5" customHeight="1">
      <c r="A79" s="72"/>
      <c r="B79" s="73"/>
      <c r="C79" s="74"/>
      <c r="D79" s="28" t="s">
        <v>359</v>
      </c>
      <c r="E79" s="28"/>
      <c r="F79" s="29" t="s">
        <v>359</v>
      </c>
      <c r="G79" s="30"/>
      <c r="H79" s="75"/>
      <c r="I79" s="85"/>
    </row>
    <row r="80" spans="1:9" ht="18" customHeight="1">
      <c r="A80" s="23" t="s">
        <v>360</v>
      </c>
      <c r="B80" s="23" t="s">
        <v>361</v>
      </c>
      <c r="C80" s="23"/>
      <c r="D80" s="23"/>
      <c r="E80" s="23"/>
      <c r="F80" s="21" t="s">
        <v>362</v>
      </c>
      <c r="G80" s="22"/>
      <c r="H80" s="22"/>
      <c r="I80" s="24"/>
    </row>
    <row r="81" spans="1:9" ht="45" customHeight="1">
      <c r="A81" s="76"/>
      <c r="B81" s="39" t="s">
        <v>420</v>
      </c>
      <c r="C81" s="39"/>
      <c r="D81" s="39"/>
      <c r="E81" s="39"/>
      <c r="F81" s="40" t="s">
        <v>421</v>
      </c>
      <c r="G81" s="41"/>
      <c r="H81" s="77"/>
      <c r="I81" s="86"/>
    </row>
    <row r="82" spans="1:9" ht="30" customHeight="1">
      <c r="A82" s="23" t="s">
        <v>365</v>
      </c>
      <c r="B82" s="45" t="s">
        <v>366</v>
      </c>
      <c r="C82" s="23" t="s">
        <v>367</v>
      </c>
      <c r="D82" s="23" t="s">
        <v>368</v>
      </c>
      <c r="E82" s="23" t="s">
        <v>369</v>
      </c>
      <c r="F82" s="23" t="s">
        <v>367</v>
      </c>
      <c r="G82" s="23" t="s">
        <v>368</v>
      </c>
      <c r="H82" s="23"/>
      <c r="I82" s="23" t="s">
        <v>369</v>
      </c>
    </row>
    <row r="83" spans="1:9" ht="30" customHeight="1">
      <c r="A83" s="23"/>
      <c r="B83" s="23" t="s">
        <v>370</v>
      </c>
      <c r="C83" s="83" t="s">
        <v>371</v>
      </c>
      <c r="D83" s="45" t="s">
        <v>422</v>
      </c>
      <c r="E83" s="45" t="s">
        <v>423</v>
      </c>
      <c r="F83" s="83" t="s">
        <v>371</v>
      </c>
      <c r="G83" s="78" t="s">
        <v>422</v>
      </c>
      <c r="H83" s="79"/>
      <c r="I83" s="45" t="s">
        <v>423</v>
      </c>
    </row>
    <row r="84" spans="1:9" ht="22.5" customHeight="1">
      <c r="A84" s="23"/>
      <c r="B84" s="23"/>
      <c r="C84" s="88"/>
      <c r="D84" s="89" t="s">
        <v>424</v>
      </c>
      <c r="E84" s="45" t="s">
        <v>425</v>
      </c>
      <c r="F84" s="88"/>
      <c r="G84" s="78" t="s">
        <v>424</v>
      </c>
      <c r="H84" s="79"/>
      <c r="I84" s="45" t="s">
        <v>425</v>
      </c>
    </row>
    <row r="85" spans="1:9" ht="36" customHeight="1">
      <c r="A85" s="23"/>
      <c r="B85" s="23"/>
      <c r="C85" s="90"/>
      <c r="D85" s="45" t="s">
        <v>426</v>
      </c>
      <c r="E85" s="45" t="s">
        <v>425</v>
      </c>
      <c r="F85" s="90"/>
      <c r="G85" s="91" t="s">
        <v>426</v>
      </c>
      <c r="H85" s="92"/>
      <c r="I85" s="45" t="s">
        <v>425</v>
      </c>
    </row>
    <row r="86" spans="1:9" ht="25.5" customHeight="1">
      <c r="A86" s="23"/>
      <c r="B86" s="64"/>
      <c r="C86" s="45" t="s">
        <v>374</v>
      </c>
      <c r="D86" s="45" t="s">
        <v>375</v>
      </c>
      <c r="E86" s="80">
        <v>1</v>
      </c>
      <c r="F86" s="45" t="s">
        <v>374</v>
      </c>
      <c r="G86" s="45" t="s">
        <v>375</v>
      </c>
      <c r="H86" s="45"/>
      <c r="I86" s="80">
        <v>1</v>
      </c>
    </row>
    <row r="87" spans="1:9" ht="25.5" customHeight="1">
      <c r="A87" s="23"/>
      <c r="B87" s="64"/>
      <c r="C87" s="45" t="s">
        <v>376</v>
      </c>
      <c r="D87" s="45" t="s">
        <v>377</v>
      </c>
      <c r="E87" s="81">
        <v>43800</v>
      </c>
      <c r="F87" s="45" t="s">
        <v>376</v>
      </c>
      <c r="G87" s="45" t="s">
        <v>377</v>
      </c>
      <c r="H87" s="45"/>
      <c r="I87" s="87">
        <v>43800</v>
      </c>
    </row>
    <row r="88" spans="1:9" ht="25.5" customHeight="1">
      <c r="A88" s="23"/>
      <c r="B88" s="64"/>
      <c r="C88" s="45" t="s">
        <v>378</v>
      </c>
      <c r="D88" s="45" t="s">
        <v>379</v>
      </c>
      <c r="E88" s="45" t="s">
        <v>419</v>
      </c>
      <c r="F88" s="45" t="s">
        <v>378</v>
      </c>
      <c r="G88" s="45" t="s">
        <v>379</v>
      </c>
      <c r="H88" s="45"/>
      <c r="I88" s="45" t="s">
        <v>419</v>
      </c>
    </row>
    <row r="89" spans="1:9" ht="30" customHeight="1">
      <c r="A89" s="23"/>
      <c r="B89" s="23" t="s">
        <v>380</v>
      </c>
      <c r="C89" s="45" t="s">
        <v>381</v>
      </c>
      <c r="D89" s="94" t="s">
        <v>427</v>
      </c>
      <c r="E89" s="80">
        <v>0.8</v>
      </c>
      <c r="F89" s="45" t="s">
        <v>381</v>
      </c>
      <c r="G89" s="45" t="s">
        <v>427</v>
      </c>
      <c r="H89" s="45"/>
      <c r="I89" s="80">
        <v>0.8</v>
      </c>
    </row>
    <row r="90" spans="1:9" ht="30" customHeight="1">
      <c r="A90" s="23"/>
      <c r="B90" s="64"/>
      <c r="C90" s="45" t="s">
        <v>383</v>
      </c>
      <c r="D90" s="94" t="s">
        <v>427</v>
      </c>
      <c r="E90" s="80">
        <v>0.8</v>
      </c>
      <c r="F90" s="45" t="s">
        <v>383</v>
      </c>
      <c r="G90" s="45" t="s">
        <v>427</v>
      </c>
      <c r="H90" s="45"/>
      <c r="I90" s="80">
        <v>0.8</v>
      </c>
    </row>
    <row r="91" spans="1:9" ht="33" customHeight="1">
      <c r="A91" s="23"/>
      <c r="B91" s="64"/>
      <c r="C91" s="45" t="s">
        <v>384</v>
      </c>
      <c r="D91" s="45" t="s">
        <v>385</v>
      </c>
      <c r="E91" s="45" t="s">
        <v>428</v>
      </c>
      <c r="F91" s="45" t="s">
        <v>384</v>
      </c>
      <c r="G91" s="45" t="s">
        <v>385</v>
      </c>
      <c r="H91" s="45"/>
      <c r="I91" s="45" t="s">
        <v>428</v>
      </c>
    </row>
    <row r="92" spans="1:9" ht="45" customHeight="1">
      <c r="A92" s="23"/>
      <c r="B92" s="64"/>
      <c r="C92" s="45" t="s">
        <v>387</v>
      </c>
      <c r="D92" s="45" t="s">
        <v>388</v>
      </c>
      <c r="E92" s="45" t="s">
        <v>429</v>
      </c>
      <c r="F92" s="45" t="s">
        <v>387</v>
      </c>
      <c r="G92" s="45" t="s">
        <v>388</v>
      </c>
      <c r="H92" s="45"/>
      <c r="I92" s="45" t="s">
        <v>429</v>
      </c>
    </row>
    <row r="93" spans="1:9" ht="30" customHeight="1">
      <c r="A93" s="23"/>
      <c r="B93" s="45" t="s">
        <v>390</v>
      </c>
      <c r="C93" s="45" t="s">
        <v>391</v>
      </c>
      <c r="D93" s="45" t="s">
        <v>392</v>
      </c>
      <c r="E93" s="45" t="s">
        <v>393</v>
      </c>
      <c r="F93" s="45" t="s">
        <v>391</v>
      </c>
      <c r="G93" s="45" t="s">
        <v>392</v>
      </c>
      <c r="H93" s="45"/>
      <c r="I93" s="82" t="s">
        <v>393</v>
      </c>
    </row>
    <row r="94" spans="1:9" ht="24.75" customHeight="1">
      <c r="A94" s="23" t="s">
        <v>350</v>
      </c>
      <c r="B94" s="64"/>
      <c r="C94" s="64"/>
      <c r="D94" s="63" t="s">
        <v>294</v>
      </c>
      <c r="E94" s="64"/>
      <c r="F94" s="64"/>
      <c r="G94" s="64"/>
      <c r="H94" s="64"/>
      <c r="I94" s="64"/>
    </row>
    <row r="95" spans="1:9" ht="19.5" customHeight="1">
      <c r="A95" s="23" t="s">
        <v>351</v>
      </c>
      <c r="B95" s="23"/>
      <c r="C95" s="23"/>
      <c r="D95" s="23" t="s">
        <v>352</v>
      </c>
      <c r="E95" s="23"/>
      <c r="F95" s="23" t="s">
        <v>353</v>
      </c>
      <c r="G95" s="23"/>
      <c r="H95" s="65">
        <v>43800</v>
      </c>
      <c r="I95" s="64"/>
    </row>
    <row r="96" spans="1:9" ht="19.5" customHeight="1">
      <c r="A96" s="25" t="s">
        <v>354</v>
      </c>
      <c r="B96" s="66"/>
      <c r="C96" s="67"/>
      <c r="D96" s="28" t="s">
        <v>355</v>
      </c>
      <c r="E96" s="28" t="s">
        <v>430</v>
      </c>
      <c r="F96" s="29" t="s">
        <v>357</v>
      </c>
      <c r="G96" s="30"/>
      <c r="H96" s="68" t="s">
        <v>430</v>
      </c>
      <c r="I96" s="84"/>
    </row>
    <row r="97" spans="1:9" ht="19.5" customHeight="1">
      <c r="A97" s="69"/>
      <c r="B97" s="70"/>
      <c r="C97" s="71"/>
      <c r="D97" s="28" t="s">
        <v>358</v>
      </c>
      <c r="E97" s="28" t="s">
        <v>430</v>
      </c>
      <c r="F97" s="29" t="s">
        <v>358</v>
      </c>
      <c r="G97" s="30"/>
      <c r="H97" s="68" t="s">
        <v>430</v>
      </c>
      <c r="I97" s="84"/>
    </row>
    <row r="98" spans="1:9" ht="19.5" customHeight="1">
      <c r="A98" s="72"/>
      <c r="B98" s="73"/>
      <c r="C98" s="74"/>
      <c r="D98" s="28" t="s">
        <v>359</v>
      </c>
      <c r="E98" s="28"/>
      <c r="F98" s="29" t="s">
        <v>359</v>
      </c>
      <c r="G98" s="30"/>
      <c r="H98" s="75"/>
      <c r="I98" s="85"/>
    </row>
    <row r="99" spans="1:9" ht="14.25">
      <c r="A99" s="23" t="s">
        <v>360</v>
      </c>
      <c r="B99" s="23" t="s">
        <v>361</v>
      </c>
      <c r="C99" s="23"/>
      <c r="D99" s="23"/>
      <c r="E99" s="23"/>
      <c r="F99" s="21" t="s">
        <v>362</v>
      </c>
      <c r="G99" s="22"/>
      <c r="H99" s="22"/>
      <c r="I99" s="24"/>
    </row>
    <row r="100" spans="1:9" ht="54.75" customHeight="1">
      <c r="A100" s="76"/>
      <c r="B100" s="39" t="s">
        <v>431</v>
      </c>
      <c r="C100" s="39"/>
      <c r="D100" s="39"/>
      <c r="E100" s="39"/>
      <c r="F100" s="40" t="s">
        <v>432</v>
      </c>
      <c r="G100" s="41"/>
      <c r="H100" s="77"/>
      <c r="I100" s="86"/>
    </row>
    <row r="101" spans="1:9" ht="30" customHeight="1">
      <c r="A101" s="23" t="s">
        <v>365</v>
      </c>
      <c r="B101" s="45" t="s">
        <v>366</v>
      </c>
      <c r="C101" s="23" t="s">
        <v>367</v>
      </c>
      <c r="D101" s="23" t="s">
        <v>368</v>
      </c>
      <c r="E101" s="23" t="s">
        <v>369</v>
      </c>
      <c r="F101" s="23" t="s">
        <v>367</v>
      </c>
      <c r="G101" s="23" t="s">
        <v>368</v>
      </c>
      <c r="H101" s="23"/>
      <c r="I101" s="23" t="s">
        <v>369</v>
      </c>
    </row>
    <row r="102" spans="1:9" ht="30" customHeight="1">
      <c r="A102" s="23"/>
      <c r="B102" s="23" t="s">
        <v>370</v>
      </c>
      <c r="C102" s="96" t="s">
        <v>371</v>
      </c>
      <c r="D102" s="45" t="s">
        <v>433</v>
      </c>
      <c r="E102" s="45" t="s">
        <v>434</v>
      </c>
      <c r="F102" s="83" t="s">
        <v>371</v>
      </c>
      <c r="G102" s="78" t="s">
        <v>433</v>
      </c>
      <c r="H102" s="79"/>
      <c r="I102" s="45" t="s">
        <v>434</v>
      </c>
    </row>
    <row r="103" spans="1:9" ht="43.5" customHeight="1">
      <c r="A103" s="23"/>
      <c r="B103" s="23"/>
      <c r="C103" s="97"/>
      <c r="D103" s="89" t="s">
        <v>435</v>
      </c>
      <c r="E103" s="45" t="s">
        <v>436</v>
      </c>
      <c r="F103" s="88"/>
      <c r="G103" s="78" t="s">
        <v>435</v>
      </c>
      <c r="H103" s="79"/>
      <c r="I103" s="45" t="s">
        <v>436</v>
      </c>
    </row>
    <row r="104" spans="1:9" ht="30" customHeight="1">
      <c r="A104" s="23"/>
      <c r="B104" s="64"/>
      <c r="C104" s="45" t="s">
        <v>374</v>
      </c>
      <c r="D104" s="45" t="s">
        <v>375</v>
      </c>
      <c r="E104" s="80">
        <v>1</v>
      </c>
      <c r="F104" s="45" t="s">
        <v>374</v>
      </c>
      <c r="G104" s="45" t="s">
        <v>375</v>
      </c>
      <c r="H104" s="45"/>
      <c r="I104" s="80">
        <v>1</v>
      </c>
    </row>
    <row r="105" spans="1:9" ht="30" customHeight="1">
      <c r="A105" s="23"/>
      <c r="B105" s="64"/>
      <c r="C105" s="45" t="s">
        <v>376</v>
      </c>
      <c r="D105" s="45" t="s">
        <v>377</v>
      </c>
      <c r="E105" s="81">
        <v>43800</v>
      </c>
      <c r="F105" s="45" t="s">
        <v>376</v>
      </c>
      <c r="G105" s="45" t="s">
        <v>377</v>
      </c>
      <c r="H105" s="45"/>
      <c r="I105" s="87">
        <v>43800</v>
      </c>
    </row>
    <row r="106" spans="1:9" ht="30" customHeight="1">
      <c r="A106" s="23"/>
      <c r="B106" s="64"/>
      <c r="C106" s="45" t="s">
        <v>378</v>
      </c>
      <c r="D106" s="45" t="s">
        <v>379</v>
      </c>
      <c r="E106" s="45" t="s">
        <v>430</v>
      </c>
      <c r="F106" s="45" t="s">
        <v>378</v>
      </c>
      <c r="G106" s="45" t="s">
        <v>379</v>
      </c>
      <c r="H106" s="45"/>
      <c r="I106" s="45" t="s">
        <v>430</v>
      </c>
    </row>
    <row r="107" spans="1:9" ht="30" customHeight="1">
      <c r="A107" s="23"/>
      <c r="B107" s="23" t="s">
        <v>380</v>
      </c>
      <c r="C107" s="45" t="s">
        <v>381</v>
      </c>
      <c r="D107" s="94" t="s">
        <v>437</v>
      </c>
      <c r="E107" s="80">
        <v>0.8</v>
      </c>
      <c r="F107" s="45" t="s">
        <v>381</v>
      </c>
      <c r="G107" s="45" t="s">
        <v>437</v>
      </c>
      <c r="H107" s="45"/>
      <c r="I107" s="80">
        <v>0.8</v>
      </c>
    </row>
    <row r="108" spans="1:9" ht="30" customHeight="1">
      <c r="A108" s="23"/>
      <c r="B108" s="64"/>
      <c r="C108" s="45" t="s">
        <v>383</v>
      </c>
      <c r="D108" s="94" t="s">
        <v>437</v>
      </c>
      <c r="E108" s="80">
        <v>0.8</v>
      </c>
      <c r="F108" s="45" t="s">
        <v>383</v>
      </c>
      <c r="G108" s="45" t="s">
        <v>437</v>
      </c>
      <c r="H108" s="45"/>
      <c r="I108" s="80">
        <v>0.8</v>
      </c>
    </row>
    <row r="109" spans="1:9" ht="30" customHeight="1">
      <c r="A109" s="23"/>
      <c r="B109" s="64"/>
      <c r="C109" s="45" t="s">
        <v>384</v>
      </c>
      <c r="D109" s="45" t="s">
        <v>385</v>
      </c>
      <c r="E109" s="45" t="s">
        <v>438</v>
      </c>
      <c r="F109" s="45" t="s">
        <v>384</v>
      </c>
      <c r="G109" s="45" t="s">
        <v>385</v>
      </c>
      <c r="H109" s="45"/>
      <c r="I109" s="45" t="s">
        <v>438</v>
      </c>
    </row>
    <row r="110" spans="1:9" ht="30" customHeight="1">
      <c r="A110" s="23"/>
      <c r="B110" s="64"/>
      <c r="C110" s="45" t="s">
        <v>387</v>
      </c>
      <c r="D110" s="45" t="s">
        <v>439</v>
      </c>
      <c r="E110" s="45" t="s">
        <v>440</v>
      </c>
      <c r="F110" s="45" t="s">
        <v>387</v>
      </c>
      <c r="G110" s="45" t="s">
        <v>439</v>
      </c>
      <c r="H110" s="45"/>
      <c r="I110" s="45" t="s">
        <v>440</v>
      </c>
    </row>
    <row r="111" spans="1:9" ht="30" customHeight="1">
      <c r="A111" s="23"/>
      <c r="B111" s="45" t="s">
        <v>390</v>
      </c>
      <c r="C111" s="45" t="s">
        <v>391</v>
      </c>
      <c r="D111" s="45" t="s">
        <v>392</v>
      </c>
      <c r="E111" s="45" t="s">
        <v>393</v>
      </c>
      <c r="F111" s="45" t="s">
        <v>391</v>
      </c>
      <c r="G111" s="45" t="s">
        <v>392</v>
      </c>
      <c r="H111" s="45"/>
      <c r="I111" s="82" t="s">
        <v>393</v>
      </c>
    </row>
    <row r="112" spans="1:9" ht="19.5" customHeight="1">
      <c r="A112" s="98" t="s">
        <v>350</v>
      </c>
      <c r="B112" s="99"/>
      <c r="C112" s="99"/>
      <c r="D112" s="63" t="s">
        <v>441</v>
      </c>
      <c r="E112" s="64"/>
      <c r="F112" s="64"/>
      <c r="G112" s="64"/>
      <c r="H112" s="64"/>
      <c r="I112" s="64"/>
    </row>
    <row r="113" spans="1:9" ht="19.5" customHeight="1">
      <c r="A113" s="98" t="s">
        <v>351</v>
      </c>
      <c r="B113" s="98"/>
      <c r="C113" s="98"/>
      <c r="D113" s="98" t="s">
        <v>352</v>
      </c>
      <c r="E113" s="98"/>
      <c r="F113" s="98" t="s">
        <v>353</v>
      </c>
      <c r="G113" s="98"/>
      <c r="H113" s="100">
        <v>43800</v>
      </c>
      <c r="I113" s="99"/>
    </row>
    <row r="114" spans="1:9" ht="19.5" customHeight="1">
      <c r="A114" s="101" t="s">
        <v>354</v>
      </c>
      <c r="B114" s="26"/>
      <c r="C114" s="27"/>
      <c r="D114" s="102" t="s">
        <v>355</v>
      </c>
      <c r="E114" s="102" t="s">
        <v>442</v>
      </c>
      <c r="F114" s="103" t="s">
        <v>357</v>
      </c>
      <c r="G114" s="104"/>
      <c r="H114" s="105" t="s">
        <v>442</v>
      </c>
      <c r="I114" s="123"/>
    </row>
    <row r="115" spans="1:9" ht="19.5" customHeight="1">
      <c r="A115" s="32"/>
      <c r="B115" s="33"/>
      <c r="C115" s="34"/>
      <c r="D115" s="102" t="s">
        <v>358</v>
      </c>
      <c r="E115" s="102" t="s">
        <v>442</v>
      </c>
      <c r="F115" s="103" t="s">
        <v>358</v>
      </c>
      <c r="G115" s="104"/>
      <c r="H115" s="105" t="s">
        <v>442</v>
      </c>
      <c r="I115" s="123"/>
    </row>
    <row r="116" spans="1:9" ht="19.5" customHeight="1">
      <c r="A116" s="35"/>
      <c r="B116" s="36"/>
      <c r="C116" s="37"/>
      <c r="D116" s="102" t="s">
        <v>359</v>
      </c>
      <c r="E116" s="102"/>
      <c r="F116" s="103" t="s">
        <v>359</v>
      </c>
      <c r="G116" s="104"/>
      <c r="H116" s="106"/>
      <c r="I116" s="124"/>
    </row>
    <row r="117" spans="1:9" ht="21" customHeight="1">
      <c r="A117" s="98" t="s">
        <v>360</v>
      </c>
      <c r="B117" s="98" t="s">
        <v>361</v>
      </c>
      <c r="C117" s="98"/>
      <c r="D117" s="98"/>
      <c r="E117" s="98"/>
      <c r="F117" s="107" t="s">
        <v>362</v>
      </c>
      <c r="G117" s="108"/>
      <c r="H117" s="108"/>
      <c r="I117" s="125"/>
    </row>
    <row r="118" spans="1:9" ht="42" customHeight="1">
      <c r="A118" s="109"/>
      <c r="B118" s="110" t="s">
        <v>443</v>
      </c>
      <c r="C118" s="110"/>
      <c r="D118" s="110"/>
      <c r="E118" s="110"/>
      <c r="F118" s="111" t="s">
        <v>444</v>
      </c>
      <c r="G118" s="112"/>
      <c r="H118" s="113"/>
      <c r="I118" s="126"/>
    </row>
    <row r="119" spans="1:9" ht="28.5" customHeight="1">
      <c r="A119" s="98" t="s">
        <v>365</v>
      </c>
      <c r="B119" s="95" t="s">
        <v>366</v>
      </c>
      <c r="C119" s="98" t="s">
        <v>367</v>
      </c>
      <c r="D119" s="98" t="s">
        <v>368</v>
      </c>
      <c r="E119" s="23" t="s">
        <v>369</v>
      </c>
      <c r="F119" s="98" t="s">
        <v>367</v>
      </c>
      <c r="G119" s="98" t="s">
        <v>368</v>
      </c>
      <c r="H119" s="98"/>
      <c r="I119" s="98" t="s">
        <v>369</v>
      </c>
    </row>
    <row r="120" spans="1:9" ht="64.5" customHeight="1">
      <c r="A120" s="98"/>
      <c r="B120" s="98" t="s">
        <v>370</v>
      </c>
      <c r="C120" s="114" t="s">
        <v>371</v>
      </c>
      <c r="D120" s="95" t="s">
        <v>445</v>
      </c>
      <c r="E120" s="115" t="s">
        <v>446</v>
      </c>
      <c r="F120" s="114" t="s">
        <v>371</v>
      </c>
      <c r="G120" s="116" t="s">
        <v>445</v>
      </c>
      <c r="H120" s="117"/>
      <c r="I120" s="115" t="s">
        <v>446</v>
      </c>
    </row>
    <row r="121" spans="1:9" ht="66" customHeight="1">
      <c r="A121" s="98"/>
      <c r="B121" s="98"/>
      <c r="C121" s="118"/>
      <c r="D121" s="119" t="s">
        <v>435</v>
      </c>
      <c r="E121" s="115" t="s">
        <v>446</v>
      </c>
      <c r="F121" s="118"/>
      <c r="G121" s="116" t="s">
        <v>435</v>
      </c>
      <c r="H121" s="117"/>
      <c r="I121" s="115" t="s">
        <v>446</v>
      </c>
    </row>
    <row r="122" spans="1:9" ht="18.75" customHeight="1">
      <c r="A122" s="98"/>
      <c r="B122" s="99"/>
      <c r="C122" s="95" t="s">
        <v>374</v>
      </c>
      <c r="D122" s="95" t="s">
        <v>375</v>
      </c>
      <c r="E122" s="120">
        <v>1</v>
      </c>
      <c r="F122" s="95" t="s">
        <v>374</v>
      </c>
      <c r="G122" s="95" t="s">
        <v>375</v>
      </c>
      <c r="H122" s="95"/>
      <c r="I122" s="120">
        <v>1</v>
      </c>
    </row>
    <row r="123" spans="1:9" ht="18.75" customHeight="1">
      <c r="A123" s="98"/>
      <c r="B123" s="99"/>
      <c r="C123" s="95" t="s">
        <v>376</v>
      </c>
      <c r="D123" s="95" t="s">
        <v>377</v>
      </c>
      <c r="E123" s="121">
        <v>43800</v>
      </c>
      <c r="F123" s="95" t="s">
        <v>376</v>
      </c>
      <c r="G123" s="95" t="s">
        <v>377</v>
      </c>
      <c r="H123" s="95"/>
      <c r="I123" s="127">
        <v>43800</v>
      </c>
    </row>
    <row r="124" spans="1:9" ht="18.75" customHeight="1">
      <c r="A124" s="98"/>
      <c r="B124" s="99"/>
      <c r="C124" s="95" t="s">
        <v>378</v>
      </c>
      <c r="D124" s="95" t="s">
        <v>379</v>
      </c>
      <c r="E124" s="95" t="s">
        <v>442</v>
      </c>
      <c r="F124" s="95" t="s">
        <v>378</v>
      </c>
      <c r="G124" s="95" t="s">
        <v>379</v>
      </c>
      <c r="H124" s="95"/>
      <c r="I124" s="95" t="s">
        <v>442</v>
      </c>
    </row>
    <row r="125" spans="1:9" ht="39" customHeight="1">
      <c r="A125" s="98"/>
      <c r="B125" s="98" t="s">
        <v>380</v>
      </c>
      <c r="C125" s="95" t="s">
        <v>381</v>
      </c>
      <c r="D125" s="122" t="s">
        <v>447</v>
      </c>
      <c r="E125" s="120">
        <v>0.85</v>
      </c>
      <c r="F125" s="95" t="s">
        <v>381</v>
      </c>
      <c r="G125" s="115" t="s">
        <v>447</v>
      </c>
      <c r="H125" s="115"/>
      <c r="I125" s="120">
        <v>0.85</v>
      </c>
    </row>
    <row r="126" spans="1:9" ht="39.75" customHeight="1">
      <c r="A126" s="98"/>
      <c r="B126" s="99"/>
      <c r="C126" s="95" t="s">
        <v>383</v>
      </c>
      <c r="D126" s="122" t="s">
        <v>447</v>
      </c>
      <c r="E126" s="120">
        <v>0.85</v>
      </c>
      <c r="F126" s="95" t="s">
        <v>383</v>
      </c>
      <c r="G126" s="115" t="s">
        <v>447</v>
      </c>
      <c r="H126" s="115"/>
      <c r="I126" s="120">
        <v>0.85</v>
      </c>
    </row>
    <row r="127" spans="1:9" ht="18.75" customHeight="1">
      <c r="A127" s="98"/>
      <c r="B127" s="99"/>
      <c r="C127" s="95" t="s">
        <v>448</v>
      </c>
      <c r="D127" s="45" t="s">
        <v>385</v>
      </c>
      <c r="E127" s="45" t="s">
        <v>386</v>
      </c>
      <c r="F127" s="95" t="s">
        <v>448</v>
      </c>
      <c r="G127" s="45" t="s">
        <v>385</v>
      </c>
      <c r="H127" s="45"/>
      <c r="I127" s="45" t="s">
        <v>386</v>
      </c>
    </row>
    <row r="128" spans="1:10" ht="30" customHeight="1">
      <c r="A128" s="98"/>
      <c r="B128" s="99"/>
      <c r="C128" s="95" t="s">
        <v>387</v>
      </c>
      <c r="D128" s="95" t="s">
        <v>388</v>
      </c>
      <c r="E128" s="95" t="s">
        <v>389</v>
      </c>
      <c r="F128" s="95" t="s">
        <v>387</v>
      </c>
      <c r="G128" s="95" t="s">
        <v>388</v>
      </c>
      <c r="H128" s="95"/>
      <c r="I128" s="95" t="s">
        <v>389</v>
      </c>
      <c r="J128" s="128"/>
    </row>
    <row r="129" spans="1:10" ht="27.75" customHeight="1">
      <c r="A129" s="98"/>
      <c r="B129" s="95" t="s">
        <v>390</v>
      </c>
      <c r="C129" s="95" t="s">
        <v>391</v>
      </c>
      <c r="D129" s="95" t="s">
        <v>392</v>
      </c>
      <c r="E129" s="95" t="s">
        <v>393</v>
      </c>
      <c r="F129" s="95" t="s">
        <v>391</v>
      </c>
      <c r="G129" s="95" t="s">
        <v>392</v>
      </c>
      <c r="H129" s="95"/>
      <c r="I129" s="129" t="s">
        <v>393</v>
      </c>
      <c r="J129" s="128"/>
    </row>
  </sheetData>
  <sheetProtection/>
  <mergeCells count="233">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A22:C22"/>
    <mergeCell ref="D22:I22"/>
    <mergeCell ref="A23:C23"/>
    <mergeCell ref="D23:E23"/>
    <mergeCell ref="F23:G23"/>
    <mergeCell ref="H23:I23"/>
    <mergeCell ref="F24:G24"/>
    <mergeCell ref="H24:I24"/>
    <mergeCell ref="F25:G25"/>
    <mergeCell ref="H25:I25"/>
    <mergeCell ref="F26:G26"/>
    <mergeCell ref="H26:I26"/>
    <mergeCell ref="B27:E27"/>
    <mergeCell ref="F27:I27"/>
    <mergeCell ref="B28:E28"/>
    <mergeCell ref="F28:I28"/>
    <mergeCell ref="G29:H29"/>
    <mergeCell ref="G30:H30"/>
    <mergeCell ref="G31:H31"/>
    <mergeCell ref="G32:H32"/>
    <mergeCell ref="G33:H33"/>
    <mergeCell ref="G34:H34"/>
    <mergeCell ref="G35:H35"/>
    <mergeCell ref="G36:H36"/>
    <mergeCell ref="G37:H37"/>
    <mergeCell ref="G38:H38"/>
    <mergeCell ref="A39:C39"/>
    <mergeCell ref="D39:I39"/>
    <mergeCell ref="A40:C40"/>
    <mergeCell ref="D40:E40"/>
    <mergeCell ref="F40:G40"/>
    <mergeCell ref="H40:I40"/>
    <mergeCell ref="F41:G41"/>
    <mergeCell ref="H41:I41"/>
    <mergeCell ref="F42:G42"/>
    <mergeCell ref="H42:I42"/>
    <mergeCell ref="F43:G43"/>
    <mergeCell ref="H43:I43"/>
    <mergeCell ref="B44:E44"/>
    <mergeCell ref="F44:I44"/>
    <mergeCell ref="B45:E45"/>
    <mergeCell ref="F45:I45"/>
    <mergeCell ref="G46:H46"/>
    <mergeCell ref="G47:H47"/>
    <mergeCell ref="G48:H48"/>
    <mergeCell ref="G49:H49"/>
    <mergeCell ref="G50:H50"/>
    <mergeCell ref="G51:H51"/>
    <mergeCell ref="G52:H52"/>
    <mergeCell ref="G53:H53"/>
    <mergeCell ref="G54:H54"/>
    <mergeCell ref="G55:H55"/>
    <mergeCell ref="A56:C56"/>
    <mergeCell ref="D56:I56"/>
    <mergeCell ref="A57:C57"/>
    <mergeCell ref="D57:E57"/>
    <mergeCell ref="F57:G57"/>
    <mergeCell ref="H57:I57"/>
    <mergeCell ref="F58:G58"/>
    <mergeCell ref="H58:I58"/>
    <mergeCell ref="F59:G59"/>
    <mergeCell ref="H59:I59"/>
    <mergeCell ref="F60:G60"/>
    <mergeCell ref="H60:I60"/>
    <mergeCell ref="B61:E61"/>
    <mergeCell ref="F61:I61"/>
    <mergeCell ref="B62:E62"/>
    <mergeCell ref="F62:I62"/>
    <mergeCell ref="G63:H63"/>
    <mergeCell ref="G64:H64"/>
    <mergeCell ref="G65:H65"/>
    <mergeCell ref="G66:H66"/>
    <mergeCell ref="G67:H67"/>
    <mergeCell ref="G68:H68"/>
    <mergeCell ref="G69:H69"/>
    <mergeCell ref="G70:H70"/>
    <mergeCell ref="G71:H71"/>
    <mergeCell ref="G72:H72"/>
    <mergeCell ref="G73:H73"/>
    <mergeCell ref="G74:H74"/>
    <mergeCell ref="A75:C75"/>
    <mergeCell ref="D75:I75"/>
    <mergeCell ref="A76:C76"/>
    <mergeCell ref="D76:E76"/>
    <mergeCell ref="F76:G76"/>
    <mergeCell ref="H76:I76"/>
    <mergeCell ref="F77:G77"/>
    <mergeCell ref="H77:I77"/>
    <mergeCell ref="F78:G78"/>
    <mergeCell ref="H78:I78"/>
    <mergeCell ref="F79:G79"/>
    <mergeCell ref="H79:I79"/>
    <mergeCell ref="B80:E80"/>
    <mergeCell ref="F80:I80"/>
    <mergeCell ref="B81:E81"/>
    <mergeCell ref="F81:I81"/>
    <mergeCell ref="G82:H82"/>
    <mergeCell ref="G83:H83"/>
    <mergeCell ref="G84:H84"/>
    <mergeCell ref="G85:H85"/>
    <mergeCell ref="G86:H86"/>
    <mergeCell ref="G87:H87"/>
    <mergeCell ref="G88:H88"/>
    <mergeCell ref="G89:H89"/>
    <mergeCell ref="G90:H90"/>
    <mergeCell ref="G91:H91"/>
    <mergeCell ref="G92:H92"/>
    <mergeCell ref="G93:H93"/>
    <mergeCell ref="A94:C94"/>
    <mergeCell ref="D94:I94"/>
    <mergeCell ref="A95:C95"/>
    <mergeCell ref="D95:E95"/>
    <mergeCell ref="F95:G95"/>
    <mergeCell ref="H95:I95"/>
    <mergeCell ref="F96:G96"/>
    <mergeCell ref="H96:I96"/>
    <mergeCell ref="F97:G97"/>
    <mergeCell ref="H97:I97"/>
    <mergeCell ref="F98:G98"/>
    <mergeCell ref="H98:I98"/>
    <mergeCell ref="B99:E99"/>
    <mergeCell ref="F99:I99"/>
    <mergeCell ref="B100:E100"/>
    <mergeCell ref="F100:I100"/>
    <mergeCell ref="G101:H101"/>
    <mergeCell ref="G102:H102"/>
    <mergeCell ref="G103:H103"/>
    <mergeCell ref="G104:H104"/>
    <mergeCell ref="G105:H105"/>
    <mergeCell ref="G106:H106"/>
    <mergeCell ref="G107:H107"/>
    <mergeCell ref="G108:H108"/>
    <mergeCell ref="G109:H109"/>
    <mergeCell ref="G110:H110"/>
    <mergeCell ref="G111:H111"/>
    <mergeCell ref="A112:C112"/>
    <mergeCell ref="D112:I112"/>
    <mergeCell ref="A113:C113"/>
    <mergeCell ref="D113:E113"/>
    <mergeCell ref="F113:G113"/>
    <mergeCell ref="H113:I113"/>
    <mergeCell ref="F114:G114"/>
    <mergeCell ref="H114:I114"/>
    <mergeCell ref="F115:G115"/>
    <mergeCell ref="H115:I115"/>
    <mergeCell ref="F116:G116"/>
    <mergeCell ref="H116:I116"/>
    <mergeCell ref="B117:E117"/>
    <mergeCell ref="F117:I117"/>
    <mergeCell ref="B118:E118"/>
    <mergeCell ref="F118:I118"/>
    <mergeCell ref="G119:H119"/>
    <mergeCell ref="G120:H120"/>
    <mergeCell ref="G121:H121"/>
    <mergeCell ref="G122:H122"/>
    <mergeCell ref="G123:H123"/>
    <mergeCell ref="G124:H124"/>
    <mergeCell ref="G125:H125"/>
    <mergeCell ref="G126:H126"/>
    <mergeCell ref="G127:H127"/>
    <mergeCell ref="G128:H128"/>
    <mergeCell ref="G129:H129"/>
    <mergeCell ref="A10:A11"/>
    <mergeCell ref="A12:A21"/>
    <mergeCell ref="A27:A28"/>
    <mergeCell ref="A29:A38"/>
    <mergeCell ref="A44:A45"/>
    <mergeCell ref="A46:A55"/>
    <mergeCell ref="A61:A62"/>
    <mergeCell ref="A63:A74"/>
    <mergeCell ref="A80:A81"/>
    <mergeCell ref="A82:A93"/>
    <mergeCell ref="A99:A100"/>
    <mergeCell ref="A101:A111"/>
    <mergeCell ref="A117:A118"/>
    <mergeCell ref="A119:A129"/>
    <mergeCell ref="B13:B16"/>
    <mergeCell ref="B17:B20"/>
    <mergeCell ref="B30:B33"/>
    <mergeCell ref="B34:B37"/>
    <mergeCell ref="B47:B50"/>
    <mergeCell ref="B51:B54"/>
    <mergeCell ref="B64:B69"/>
    <mergeCell ref="B70:B73"/>
    <mergeCell ref="B83:B88"/>
    <mergeCell ref="B89:B92"/>
    <mergeCell ref="B102:B106"/>
    <mergeCell ref="B107:B110"/>
    <mergeCell ref="B120:B124"/>
    <mergeCell ref="B125:B128"/>
    <mergeCell ref="C64:C66"/>
    <mergeCell ref="C83:C85"/>
    <mergeCell ref="C102:C103"/>
    <mergeCell ref="C120:C121"/>
    <mergeCell ref="F64:F66"/>
    <mergeCell ref="F83:F85"/>
    <mergeCell ref="F102:F103"/>
    <mergeCell ref="F120:F121"/>
    <mergeCell ref="A7:C9"/>
    <mergeCell ref="A24:C26"/>
    <mergeCell ref="A41:C43"/>
    <mergeCell ref="A58:C60"/>
    <mergeCell ref="A77:C79"/>
    <mergeCell ref="A96:C98"/>
    <mergeCell ref="A114:C116"/>
  </mergeCells>
  <printOptions horizontalCentered="1"/>
  <pageMargins left="0.6652777777777777" right="0.27152777777777776" top="0.38958333333333334" bottom="0.38958333333333334" header="0.35" footer="0.2006944444444444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43</v>
      </c>
      <c r="B1" s="52"/>
      <c r="C1" s="52"/>
      <c r="D1" s="52"/>
    </row>
    <row r="2" spans="1:8" ht="23.25" customHeight="1">
      <c r="A2" s="13" t="s">
        <v>44</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449</v>
      </c>
      <c r="B5" s="23"/>
      <c r="C5" s="23"/>
      <c r="D5" s="23"/>
      <c r="E5" s="23"/>
      <c r="F5" s="23"/>
      <c r="G5" s="23"/>
      <c r="H5" s="23"/>
    </row>
    <row r="6" spans="1:8" ht="21.75" customHeight="1">
      <c r="A6" s="23" t="s">
        <v>450</v>
      </c>
      <c r="B6" s="23" t="s">
        <v>451</v>
      </c>
      <c r="C6" s="23"/>
      <c r="D6" s="20" t="s">
        <v>452</v>
      </c>
      <c r="E6" s="20"/>
      <c r="F6" s="20" t="s">
        <v>453</v>
      </c>
      <c r="G6" s="20"/>
      <c r="H6" s="20"/>
    </row>
    <row r="7" spans="1:8" ht="21.75" customHeight="1">
      <c r="A7" s="23"/>
      <c r="B7" s="23"/>
      <c r="C7" s="23"/>
      <c r="D7" s="20"/>
      <c r="E7" s="20"/>
      <c r="F7" s="20" t="s">
        <v>454</v>
      </c>
      <c r="G7" s="20" t="s">
        <v>455</v>
      </c>
      <c r="H7" s="20" t="s">
        <v>456</v>
      </c>
    </row>
    <row r="8" spans="1:8" ht="21.75" customHeight="1">
      <c r="A8" s="23"/>
      <c r="B8" s="23" t="s">
        <v>457</v>
      </c>
      <c r="C8" s="23"/>
      <c r="D8" s="23"/>
      <c r="E8" s="23"/>
      <c r="F8" s="44"/>
      <c r="G8" s="44"/>
      <c r="H8" s="44"/>
    </row>
    <row r="9" spans="1:8" ht="21.75" customHeight="1">
      <c r="A9" s="23"/>
      <c r="B9" s="23" t="s">
        <v>458</v>
      </c>
      <c r="C9" s="23"/>
      <c r="D9" s="23"/>
      <c r="E9" s="23"/>
      <c r="F9" s="44"/>
      <c r="G9" s="44"/>
      <c r="H9" s="44"/>
    </row>
    <row r="10" spans="1:8" ht="21.75" customHeight="1">
      <c r="A10" s="23"/>
      <c r="B10" s="23" t="s">
        <v>459</v>
      </c>
      <c r="C10" s="23"/>
      <c r="D10" s="23"/>
      <c r="E10" s="23"/>
      <c r="F10" s="44"/>
      <c r="G10" s="44"/>
      <c r="H10" s="44"/>
    </row>
    <row r="11" spans="1:8" ht="21.75" customHeight="1">
      <c r="A11" s="23"/>
      <c r="B11" s="23" t="s">
        <v>460</v>
      </c>
      <c r="C11" s="23"/>
      <c r="D11" s="23"/>
      <c r="E11" s="23"/>
      <c r="F11" s="44"/>
      <c r="G11" s="44"/>
      <c r="H11" s="44"/>
    </row>
    <row r="12" spans="1:8" ht="21.75" customHeight="1">
      <c r="A12" s="23"/>
      <c r="B12" s="23" t="s">
        <v>461</v>
      </c>
      <c r="C12" s="23"/>
      <c r="D12" s="23"/>
      <c r="E12" s="20"/>
      <c r="F12" s="44"/>
      <c r="G12" s="44"/>
      <c r="H12" s="44"/>
    </row>
    <row r="13" spans="1:8" ht="73.5" customHeight="1">
      <c r="A13" s="20" t="s">
        <v>462</v>
      </c>
      <c r="B13" s="54" t="s">
        <v>463</v>
      </c>
      <c r="C13" s="55"/>
      <c r="D13" s="55"/>
      <c r="E13" s="55"/>
      <c r="F13" s="55"/>
      <c r="G13" s="55"/>
      <c r="H13" s="55"/>
    </row>
    <row r="14" spans="1:8" ht="21.75" customHeight="1">
      <c r="A14" s="23" t="s">
        <v>464</v>
      </c>
      <c r="B14" s="20" t="s">
        <v>465</v>
      </c>
      <c r="C14" s="20" t="s">
        <v>367</v>
      </c>
      <c r="D14" s="20"/>
      <c r="E14" s="20" t="s">
        <v>368</v>
      </c>
      <c r="F14" s="20"/>
      <c r="G14" s="20" t="s">
        <v>369</v>
      </c>
      <c r="H14" s="20"/>
    </row>
    <row r="15" spans="1:8" ht="21.75" customHeight="1">
      <c r="A15" s="20"/>
      <c r="B15" s="20" t="s">
        <v>466</v>
      </c>
      <c r="C15" s="20" t="s">
        <v>371</v>
      </c>
      <c r="D15" s="20"/>
      <c r="E15" s="45" t="s">
        <v>467</v>
      </c>
      <c r="F15" s="56"/>
      <c r="G15" s="56"/>
      <c r="H15" s="56"/>
    </row>
    <row r="16" spans="1:8" ht="21.75" customHeight="1">
      <c r="A16" s="20"/>
      <c r="B16" s="20"/>
      <c r="C16" s="20"/>
      <c r="D16" s="20"/>
      <c r="E16" s="45" t="s">
        <v>468</v>
      </c>
      <c r="F16" s="56"/>
      <c r="G16" s="56"/>
      <c r="H16" s="56"/>
    </row>
    <row r="17" spans="1:8" ht="21.75" customHeight="1">
      <c r="A17" s="20"/>
      <c r="B17" s="20"/>
      <c r="C17" s="20"/>
      <c r="D17" s="20"/>
      <c r="E17" s="45" t="s">
        <v>469</v>
      </c>
      <c r="F17" s="56"/>
      <c r="G17" s="56"/>
      <c r="H17" s="56"/>
    </row>
    <row r="18" spans="1:8" ht="21.75" customHeight="1">
      <c r="A18" s="20"/>
      <c r="B18" s="20"/>
      <c r="C18" s="23" t="s">
        <v>374</v>
      </c>
      <c r="D18" s="23"/>
      <c r="E18" s="45" t="s">
        <v>467</v>
      </c>
      <c r="F18" s="56"/>
      <c r="G18" s="56"/>
      <c r="H18" s="56"/>
    </row>
    <row r="19" spans="1:8" ht="21.75" customHeight="1">
      <c r="A19" s="20"/>
      <c r="B19" s="20"/>
      <c r="C19" s="23"/>
      <c r="D19" s="23"/>
      <c r="E19" s="45" t="s">
        <v>468</v>
      </c>
      <c r="F19" s="56"/>
      <c r="G19" s="57"/>
      <c r="H19" s="57"/>
    </row>
    <row r="20" spans="1:8" ht="21.75" customHeight="1">
      <c r="A20" s="20"/>
      <c r="B20" s="20"/>
      <c r="C20" s="23"/>
      <c r="D20" s="23"/>
      <c r="E20" s="45" t="s">
        <v>469</v>
      </c>
      <c r="F20" s="58"/>
      <c r="G20" s="56"/>
      <c r="H20" s="56"/>
    </row>
    <row r="21" spans="1:8" ht="21.75" customHeight="1">
      <c r="A21" s="20"/>
      <c r="B21" s="20"/>
      <c r="C21" s="23" t="s">
        <v>376</v>
      </c>
      <c r="D21" s="23"/>
      <c r="E21" s="45" t="s">
        <v>467</v>
      </c>
      <c r="F21" s="58"/>
      <c r="G21" s="56"/>
      <c r="H21" s="56"/>
    </row>
    <row r="22" spans="1:8" ht="21.75" customHeight="1">
      <c r="A22" s="20"/>
      <c r="B22" s="20"/>
      <c r="C22" s="23"/>
      <c r="D22" s="23"/>
      <c r="E22" s="45" t="s">
        <v>468</v>
      </c>
      <c r="F22" s="56"/>
      <c r="G22" s="59"/>
      <c r="H22" s="59"/>
    </row>
    <row r="23" spans="1:8" ht="21.75" customHeight="1">
      <c r="A23" s="20"/>
      <c r="B23" s="20"/>
      <c r="C23" s="23"/>
      <c r="D23" s="23"/>
      <c r="E23" s="45" t="s">
        <v>469</v>
      </c>
      <c r="F23" s="56"/>
      <c r="G23" s="56"/>
      <c r="H23" s="56"/>
    </row>
    <row r="24" spans="1:8" ht="21.75" customHeight="1">
      <c r="A24" s="20"/>
      <c r="B24" s="20"/>
      <c r="C24" s="23" t="s">
        <v>378</v>
      </c>
      <c r="D24" s="23"/>
      <c r="E24" s="45" t="s">
        <v>467</v>
      </c>
      <c r="F24" s="56"/>
      <c r="G24" s="56"/>
      <c r="H24" s="56"/>
    </row>
    <row r="25" spans="1:8" ht="21.75" customHeight="1">
      <c r="A25" s="20"/>
      <c r="B25" s="20"/>
      <c r="C25" s="23"/>
      <c r="D25" s="23"/>
      <c r="E25" s="45" t="s">
        <v>468</v>
      </c>
      <c r="F25" s="56"/>
      <c r="G25" s="56"/>
      <c r="H25" s="56"/>
    </row>
    <row r="26" spans="1:8" ht="21.75" customHeight="1">
      <c r="A26" s="20"/>
      <c r="B26" s="20"/>
      <c r="C26" s="23"/>
      <c r="D26" s="23"/>
      <c r="E26" s="45" t="s">
        <v>469</v>
      </c>
      <c r="F26" s="56"/>
      <c r="G26" s="56"/>
      <c r="H26" s="56"/>
    </row>
    <row r="27" spans="1:8" ht="21.75" customHeight="1">
      <c r="A27" s="20"/>
      <c r="B27" s="20"/>
      <c r="C27" s="23" t="s">
        <v>460</v>
      </c>
      <c r="D27" s="23"/>
      <c r="E27" s="56"/>
      <c r="F27" s="56"/>
      <c r="G27" s="56"/>
      <c r="H27" s="56"/>
    </row>
    <row r="28" spans="1:8" ht="21.75" customHeight="1">
      <c r="A28" s="20"/>
      <c r="B28" s="20" t="s">
        <v>470</v>
      </c>
      <c r="C28" s="23" t="s">
        <v>381</v>
      </c>
      <c r="D28" s="23"/>
      <c r="E28" s="45" t="s">
        <v>467</v>
      </c>
      <c r="F28" s="56"/>
      <c r="G28" s="56"/>
      <c r="H28" s="56"/>
    </row>
    <row r="29" spans="1:8" ht="21.75" customHeight="1">
      <c r="A29" s="20"/>
      <c r="B29" s="20"/>
      <c r="C29" s="23"/>
      <c r="D29" s="23"/>
      <c r="E29" s="45" t="s">
        <v>468</v>
      </c>
      <c r="F29" s="56"/>
      <c r="G29" s="56"/>
      <c r="H29" s="56"/>
    </row>
    <row r="30" spans="1:8" ht="21.75" customHeight="1">
      <c r="A30" s="20"/>
      <c r="B30" s="20"/>
      <c r="C30" s="23"/>
      <c r="D30" s="23"/>
      <c r="E30" s="45" t="s">
        <v>469</v>
      </c>
      <c r="F30" s="56"/>
      <c r="G30" s="56"/>
      <c r="H30" s="56"/>
    </row>
    <row r="31" spans="1:8" ht="21.75" customHeight="1">
      <c r="A31" s="20"/>
      <c r="B31" s="20"/>
      <c r="C31" s="23" t="s">
        <v>383</v>
      </c>
      <c r="D31" s="23"/>
      <c r="E31" s="45" t="s">
        <v>467</v>
      </c>
      <c r="F31" s="56"/>
      <c r="G31" s="56"/>
      <c r="H31" s="56"/>
    </row>
    <row r="32" spans="1:8" ht="21.75" customHeight="1">
      <c r="A32" s="20"/>
      <c r="B32" s="20"/>
      <c r="C32" s="23"/>
      <c r="D32" s="23"/>
      <c r="E32" s="45" t="s">
        <v>468</v>
      </c>
      <c r="F32" s="56"/>
      <c r="G32" s="56"/>
      <c r="H32" s="56"/>
    </row>
    <row r="33" spans="1:8" ht="21.75" customHeight="1">
      <c r="A33" s="20"/>
      <c r="B33" s="20"/>
      <c r="C33" s="23"/>
      <c r="D33" s="23"/>
      <c r="E33" s="45" t="s">
        <v>469</v>
      </c>
      <c r="F33" s="56"/>
      <c r="G33" s="56"/>
      <c r="H33" s="56"/>
    </row>
    <row r="34" spans="1:8" ht="21.75" customHeight="1">
      <c r="A34" s="20"/>
      <c r="B34" s="20"/>
      <c r="C34" s="23" t="s">
        <v>384</v>
      </c>
      <c r="D34" s="23"/>
      <c r="E34" s="45" t="s">
        <v>467</v>
      </c>
      <c r="F34" s="56"/>
      <c r="G34" s="56"/>
      <c r="H34" s="56"/>
    </row>
    <row r="35" spans="1:8" ht="21.75" customHeight="1">
      <c r="A35" s="20"/>
      <c r="B35" s="20"/>
      <c r="C35" s="23"/>
      <c r="D35" s="23"/>
      <c r="E35" s="45" t="s">
        <v>468</v>
      </c>
      <c r="F35" s="56"/>
      <c r="G35" s="56"/>
      <c r="H35" s="56"/>
    </row>
    <row r="36" spans="1:8" ht="21.75" customHeight="1">
      <c r="A36" s="20"/>
      <c r="B36" s="20"/>
      <c r="C36" s="23"/>
      <c r="D36" s="23"/>
      <c r="E36" s="45" t="s">
        <v>469</v>
      </c>
      <c r="F36" s="56"/>
      <c r="G36" s="56"/>
      <c r="H36" s="56"/>
    </row>
    <row r="37" spans="1:8" ht="21.75" customHeight="1">
      <c r="A37" s="20"/>
      <c r="B37" s="20"/>
      <c r="C37" s="23" t="s">
        <v>387</v>
      </c>
      <c r="D37" s="23"/>
      <c r="E37" s="45" t="s">
        <v>467</v>
      </c>
      <c r="F37" s="56"/>
      <c r="G37" s="56"/>
      <c r="H37" s="56"/>
    </row>
    <row r="38" spans="1:8" ht="21.75" customHeight="1">
      <c r="A38" s="20"/>
      <c r="B38" s="20"/>
      <c r="C38" s="23"/>
      <c r="D38" s="23"/>
      <c r="E38" s="45" t="s">
        <v>468</v>
      </c>
      <c r="F38" s="56"/>
      <c r="G38" s="56"/>
      <c r="H38" s="56"/>
    </row>
    <row r="39" spans="1:8" ht="21.75" customHeight="1">
      <c r="A39" s="20"/>
      <c r="B39" s="20"/>
      <c r="C39" s="23"/>
      <c r="D39" s="23"/>
      <c r="E39" s="45" t="s">
        <v>469</v>
      </c>
      <c r="F39" s="56"/>
      <c r="G39" s="56"/>
      <c r="H39" s="56"/>
    </row>
    <row r="40" spans="1:8" ht="21.75" customHeight="1">
      <c r="A40" s="20"/>
      <c r="B40" s="20"/>
      <c r="C40" s="23" t="s">
        <v>460</v>
      </c>
      <c r="D40" s="23"/>
      <c r="E40" s="56"/>
      <c r="F40" s="56"/>
      <c r="G40" s="56"/>
      <c r="H40" s="56"/>
    </row>
    <row r="41" spans="1:8" ht="21.75" customHeight="1">
      <c r="A41" s="20"/>
      <c r="B41" s="23" t="s">
        <v>471</v>
      </c>
      <c r="C41" s="23" t="s">
        <v>391</v>
      </c>
      <c r="D41" s="23"/>
      <c r="E41" s="45" t="s">
        <v>467</v>
      </c>
      <c r="F41" s="56"/>
      <c r="G41" s="56"/>
      <c r="H41" s="56"/>
    </row>
    <row r="42" spans="1:8" ht="21.75" customHeight="1">
      <c r="A42" s="20"/>
      <c r="B42" s="23"/>
      <c r="C42" s="23"/>
      <c r="D42" s="23"/>
      <c r="E42" s="45" t="s">
        <v>468</v>
      </c>
      <c r="F42" s="56"/>
      <c r="G42" s="56"/>
      <c r="H42" s="56"/>
    </row>
    <row r="43" spans="1:8" ht="21.75" customHeight="1">
      <c r="A43" s="20"/>
      <c r="B43" s="23"/>
      <c r="C43" s="23"/>
      <c r="D43" s="23"/>
      <c r="E43" s="45" t="s">
        <v>469</v>
      </c>
      <c r="F43" s="56"/>
      <c r="G43" s="56"/>
      <c r="H43" s="56"/>
    </row>
    <row r="44" spans="1:8" ht="21.75" customHeight="1">
      <c r="A44" s="20"/>
      <c r="B44" s="23"/>
      <c r="C44" s="23" t="s">
        <v>460</v>
      </c>
      <c r="D44" s="23"/>
      <c r="E44" s="56"/>
      <c r="F44" s="56"/>
      <c r="G44" s="56"/>
      <c r="H44" s="56"/>
    </row>
    <row r="45" spans="1:8" s="51" customFormat="1" ht="24" customHeight="1">
      <c r="A45" s="46" t="s">
        <v>472</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9" sqref="E9"/>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46</v>
      </c>
      <c r="B1" s="12"/>
      <c r="C1" s="12"/>
      <c r="D1" s="12"/>
    </row>
    <row r="2" spans="1:9" ht="33.75" customHeight="1">
      <c r="A2" s="13" t="s">
        <v>47</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350</v>
      </c>
      <c r="B5" s="19"/>
      <c r="C5" s="19"/>
      <c r="D5" s="20"/>
      <c r="E5" s="20"/>
      <c r="F5" s="20"/>
      <c r="G5" s="20"/>
      <c r="H5" s="20"/>
      <c r="I5" s="20"/>
    </row>
    <row r="6" spans="1:9" ht="21.75" customHeight="1">
      <c r="A6" s="21" t="s">
        <v>351</v>
      </c>
      <c r="B6" s="22"/>
      <c r="C6" s="22"/>
      <c r="D6" s="23"/>
      <c r="E6" s="23"/>
      <c r="F6" s="21" t="s">
        <v>353</v>
      </c>
      <c r="G6" s="24"/>
      <c r="H6" s="20"/>
      <c r="I6" s="20"/>
    </row>
    <row r="7" spans="1:9" ht="21.75" customHeight="1">
      <c r="A7" s="25" t="s">
        <v>354</v>
      </c>
      <c r="B7" s="26"/>
      <c r="C7" s="27"/>
      <c r="D7" s="28" t="s">
        <v>355</v>
      </c>
      <c r="E7" s="28"/>
      <c r="F7" s="29" t="s">
        <v>357</v>
      </c>
      <c r="G7" s="30"/>
      <c r="H7" s="31"/>
      <c r="I7" s="48"/>
    </row>
    <row r="8" spans="1:9" ht="21.75" customHeight="1">
      <c r="A8" s="32"/>
      <c r="B8" s="33"/>
      <c r="C8" s="34"/>
      <c r="D8" s="28" t="s">
        <v>358</v>
      </c>
      <c r="E8" s="28"/>
      <c r="F8" s="29" t="s">
        <v>358</v>
      </c>
      <c r="G8" s="30"/>
      <c r="H8" s="31"/>
      <c r="I8" s="48"/>
    </row>
    <row r="9" spans="1:9" ht="21.75" customHeight="1">
      <c r="A9" s="35"/>
      <c r="B9" s="36"/>
      <c r="C9" s="37"/>
      <c r="D9" s="28" t="s">
        <v>473</v>
      </c>
      <c r="E9" s="28"/>
      <c r="F9" s="29" t="s">
        <v>474</v>
      </c>
      <c r="G9" s="30"/>
      <c r="H9" s="31"/>
      <c r="I9" s="48"/>
    </row>
    <row r="10" spans="1:9" ht="21.75" customHeight="1">
      <c r="A10" s="20" t="s">
        <v>360</v>
      </c>
      <c r="B10" s="23" t="s">
        <v>361</v>
      </c>
      <c r="C10" s="23"/>
      <c r="D10" s="23"/>
      <c r="E10" s="23"/>
      <c r="F10" s="21" t="s">
        <v>362</v>
      </c>
      <c r="G10" s="22"/>
      <c r="H10" s="22"/>
      <c r="I10" s="24"/>
    </row>
    <row r="11" spans="1:9" ht="100.5" customHeight="1">
      <c r="A11" s="38"/>
      <c r="B11" s="39" t="s">
        <v>463</v>
      </c>
      <c r="C11" s="39"/>
      <c r="D11" s="39"/>
      <c r="E11" s="39"/>
      <c r="F11" s="40" t="s">
        <v>463</v>
      </c>
      <c r="G11" s="41"/>
      <c r="H11" s="42"/>
      <c r="I11" s="49"/>
    </row>
    <row r="12" spans="1:9" ht="24">
      <c r="A12" s="23" t="s">
        <v>365</v>
      </c>
      <c r="B12" s="43" t="s">
        <v>366</v>
      </c>
      <c r="C12" s="23" t="s">
        <v>367</v>
      </c>
      <c r="D12" s="23" t="s">
        <v>368</v>
      </c>
      <c r="E12" s="23" t="s">
        <v>369</v>
      </c>
      <c r="F12" s="23" t="s">
        <v>367</v>
      </c>
      <c r="G12" s="23" t="s">
        <v>368</v>
      </c>
      <c r="H12" s="23"/>
      <c r="I12" s="23" t="s">
        <v>369</v>
      </c>
    </row>
    <row r="13" spans="1:9" ht="21.75" customHeight="1">
      <c r="A13" s="23"/>
      <c r="B13" s="23" t="s">
        <v>370</v>
      </c>
      <c r="C13" s="23" t="s">
        <v>371</v>
      </c>
      <c r="D13" s="28" t="s">
        <v>467</v>
      </c>
      <c r="E13" s="44"/>
      <c r="F13" s="23" t="s">
        <v>371</v>
      </c>
      <c r="G13" s="45" t="s">
        <v>467</v>
      </c>
      <c r="H13" s="45"/>
      <c r="I13" s="44"/>
    </row>
    <row r="14" spans="1:9" ht="21.75" customHeight="1">
      <c r="A14" s="23"/>
      <c r="B14" s="20"/>
      <c r="C14" s="23"/>
      <c r="D14" s="28" t="s">
        <v>468</v>
      </c>
      <c r="E14" s="44"/>
      <c r="F14" s="23"/>
      <c r="G14" s="45" t="s">
        <v>468</v>
      </c>
      <c r="H14" s="45"/>
      <c r="I14" s="44"/>
    </row>
    <row r="15" spans="1:9" ht="21.75" customHeight="1">
      <c r="A15" s="23"/>
      <c r="B15" s="20"/>
      <c r="C15" s="23"/>
      <c r="D15" s="28" t="s">
        <v>469</v>
      </c>
      <c r="E15" s="44"/>
      <c r="F15" s="23"/>
      <c r="G15" s="45" t="s">
        <v>469</v>
      </c>
      <c r="H15" s="45"/>
      <c r="I15" s="44"/>
    </row>
    <row r="16" spans="1:9" ht="21.75" customHeight="1">
      <c r="A16" s="23"/>
      <c r="B16" s="20"/>
      <c r="C16" s="23" t="s">
        <v>374</v>
      </c>
      <c r="D16" s="28" t="s">
        <v>467</v>
      </c>
      <c r="E16" s="44"/>
      <c r="F16" s="23" t="s">
        <v>374</v>
      </c>
      <c r="G16" s="45" t="s">
        <v>467</v>
      </c>
      <c r="H16" s="45"/>
      <c r="I16" s="44"/>
    </row>
    <row r="17" spans="1:9" ht="21.75" customHeight="1">
      <c r="A17" s="23"/>
      <c r="B17" s="20"/>
      <c r="C17" s="23"/>
      <c r="D17" s="28" t="s">
        <v>468</v>
      </c>
      <c r="E17" s="44"/>
      <c r="F17" s="23"/>
      <c r="G17" s="45" t="s">
        <v>468</v>
      </c>
      <c r="H17" s="45"/>
      <c r="I17" s="44"/>
    </row>
    <row r="18" spans="1:9" ht="21.75" customHeight="1">
      <c r="A18" s="23"/>
      <c r="B18" s="20"/>
      <c r="C18" s="23"/>
      <c r="D18" s="28" t="s">
        <v>469</v>
      </c>
      <c r="E18" s="44"/>
      <c r="F18" s="23"/>
      <c r="G18" s="45" t="s">
        <v>469</v>
      </c>
      <c r="H18" s="45"/>
      <c r="I18" s="44"/>
    </row>
    <row r="19" spans="1:9" ht="21.75" customHeight="1">
      <c r="A19" s="23"/>
      <c r="B19" s="20"/>
      <c r="C19" s="23" t="s">
        <v>376</v>
      </c>
      <c r="D19" s="28" t="s">
        <v>467</v>
      </c>
      <c r="E19" s="44"/>
      <c r="F19" s="23" t="s">
        <v>376</v>
      </c>
      <c r="G19" s="45" t="s">
        <v>467</v>
      </c>
      <c r="H19" s="45"/>
      <c r="I19" s="44"/>
    </row>
    <row r="20" spans="1:9" ht="21.75" customHeight="1">
      <c r="A20" s="23"/>
      <c r="B20" s="20"/>
      <c r="C20" s="23"/>
      <c r="D20" s="28" t="s">
        <v>468</v>
      </c>
      <c r="E20" s="44"/>
      <c r="F20" s="23"/>
      <c r="G20" s="45" t="s">
        <v>468</v>
      </c>
      <c r="H20" s="45"/>
      <c r="I20" s="44"/>
    </row>
    <row r="21" spans="1:9" ht="21.75" customHeight="1">
      <c r="A21" s="23"/>
      <c r="B21" s="20"/>
      <c r="C21" s="23"/>
      <c r="D21" s="28" t="s">
        <v>469</v>
      </c>
      <c r="E21" s="44"/>
      <c r="F21" s="23"/>
      <c r="G21" s="45" t="s">
        <v>469</v>
      </c>
      <c r="H21" s="45"/>
      <c r="I21" s="44"/>
    </row>
    <row r="22" spans="1:9" ht="21.75" customHeight="1">
      <c r="A22" s="23"/>
      <c r="B22" s="20"/>
      <c r="C22" s="23" t="s">
        <v>378</v>
      </c>
      <c r="D22" s="28" t="s">
        <v>467</v>
      </c>
      <c r="E22" s="44"/>
      <c r="F22" s="23" t="s">
        <v>378</v>
      </c>
      <c r="G22" s="45" t="s">
        <v>467</v>
      </c>
      <c r="H22" s="45"/>
      <c r="I22" s="44"/>
    </row>
    <row r="23" spans="1:9" ht="21.75" customHeight="1">
      <c r="A23" s="23"/>
      <c r="B23" s="20"/>
      <c r="C23" s="23"/>
      <c r="D23" s="28" t="s">
        <v>468</v>
      </c>
      <c r="E23" s="44"/>
      <c r="F23" s="23"/>
      <c r="G23" s="45" t="s">
        <v>468</v>
      </c>
      <c r="H23" s="45"/>
      <c r="I23" s="44"/>
    </row>
    <row r="24" spans="1:9" ht="21.75" customHeight="1">
      <c r="A24" s="23"/>
      <c r="B24" s="20"/>
      <c r="C24" s="23"/>
      <c r="D24" s="28" t="s">
        <v>469</v>
      </c>
      <c r="E24" s="44"/>
      <c r="F24" s="23"/>
      <c r="G24" s="45" t="s">
        <v>469</v>
      </c>
      <c r="H24" s="45"/>
      <c r="I24" s="44"/>
    </row>
    <row r="25" spans="1:9" ht="21.75" customHeight="1">
      <c r="A25" s="23"/>
      <c r="B25" s="20"/>
      <c r="C25" s="23" t="s">
        <v>460</v>
      </c>
      <c r="D25" s="44"/>
      <c r="E25" s="23"/>
      <c r="F25" s="23" t="s">
        <v>460</v>
      </c>
      <c r="G25" s="45"/>
      <c r="H25" s="45"/>
      <c r="I25" s="44"/>
    </row>
    <row r="26" spans="1:9" ht="21.75" customHeight="1">
      <c r="A26" s="23"/>
      <c r="B26" s="23" t="s">
        <v>380</v>
      </c>
      <c r="C26" s="23" t="s">
        <v>381</v>
      </c>
      <c r="D26" s="28" t="s">
        <v>467</v>
      </c>
      <c r="E26" s="44"/>
      <c r="F26" s="23" t="s">
        <v>381</v>
      </c>
      <c r="G26" s="45" t="s">
        <v>467</v>
      </c>
      <c r="H26" s="45"/>
      <c r="I26" s="44"/>
    </row>
    <row r="27" spans="1:9" ht="21.75" customHeight="1">
      <c r="A27" s="23"/>
      <c r="B27" s="20"/>
      <c r="C27" s="23"/>
      <c r="D27" s="28" t="s">
        <v>468</v>
      </c>
      <c r="E27" s="44"/>
      <c r="F27" s="23"/>
      <c r="G27" s="45" t="s">
        <v>468</v>
      </c>
      <c r="H27" s="45"/>
      <c r="I27" s="44"/>
    </row>
    <row r="28" spans="1:9" ht="21.75" customHeight="1">
      <c r="A28" s="23"/>
      <c r="B28" s="20"/>
      <c r="C28" s="23"/>
      <c r="D28" s="28" t="s">
        <v>469</v>
      </c>
      <c r="E28" s="44"/>
      <c r="F28" s="23"/>
      <c r="G28" s="45" t="s">
        <v>469</v>
      </c>
      <c r="H28" s="45"/>
      <c r="I28" s="44"/>
    </row>
    <row r="29" spans="1:9" ht="21.75" customHeight="1">
      <c r="A29" s="23"/>
      <c r="B29" s="20"/>
      <c r="C29" s="23" t="s">
        <v>383</v>
      </c>
      <c r="D29" s="28" t="s">
        <v>467</v>
      </c>
      <c r="E29" s="44"/>
      <c r="F29" s="23" t="s">
        <v>383</v>
      </c>
      <c r="G29" s="45" t="s">
        <v>467</v>
      </c>
      <c r="H29" s="45"/>
      <c r="I29" s="44"/>
    </row>
    <row r="30" spans="1:9" ht="21.75" customHeight="1">
      <c r="A30" s="23"/>
      <c r="B30" s="20"/>
      <c r="C30" s="23"/>
      <c r="D30" s="28" t="s">
        <v>468</v>
      </c>
      <c r="E30" s="44"/>
      <c r="F30" s="23"/>
      <c r="G30" s="45" t="s">
        <v>468</v>
      </c>
      <c r="H30" s="45"/>
      <c r="I30" s="44"/>
    </row>
    <row r="31" spans="1:9" ht="21.75" customHeight="1">
      <c r="A31" s="23"/>
      <c r="B31" s="20"/>
      <c r="C31" s="23"/>
      <c r="D31" s="28" t="s">
        <v>469</v>
      </c>
      <c r="E31" s="44"/>
      <c r="F31" s="23"/>
      <c r="G31" s="45" t="s">
        <v>469</v>
      </c>
      <c r="H31" s="45"/>
      <c r="I31" s="44"/>
    </row>
    <row r="32" spans="1:9" ht="21.75" customHeight="1">
      <c r="A32" s="23"/>
      <c r="B32" s="20"/>
      <c r="C32" s="23" t="s">
        <v>384</v>
      </c>
      <c r="D32" s="28" t="s">
        <v>467</v>
      </c>
      <c r="E32" s="44"/>
      <c r="F32" s="23" t="s">
        <v>384</v>
      </c>
      <c r="G32" s="45" t="s">
        <v>467</v>
      </c>
      <c r="H32" s="45"/>
      <c r="I32" s="44"/>
    </row>
    <row r="33" spans="1:9" ht="21.75" customHeight="1">
      <c r="A33" s="23"/>
      <c r="B33" s="20"/>
      <c r="C33" s="23"/>
      <c r="D33" s="28" t="s">
        <v>468</v>
      </c>
      <c r="E33" s="44"/>
      <c r="F33" s="23"/>
      <c r="G33" s="45" t="s">
        <v>468</v>
      </c>
      <c r="H33" s="45"/>
      <c r="I33" s="44"/>
    </row>
    <row r="34" spans="1:9" ht="21.75" customHeight="1">
      <c r="A34" s="23"/>
      <c r="B34" s="20"/>
      <c r="C34" s="23"/>
      <c r="D34" s="28" t="s">
        <v>469</v>
      </c>
      <c r="E34" s="44"/>
      <c r="F34" s="23"/>
      <c r="G34" s="45" t="s">
        <v>469</v>
      </c>
      <c r="H34" s="45"/>
      <c r="I34" s="44"/>
    </row>
    <row r="35" spans="1:9" ht="21.75" customHeight="1">
      <c r="A35" s="23"/>
      <c r="B35" s="20"/>
      <c r="C35" s="23" t="s">
        <v>387</v>
      </c>
      <c r="D35" s="28" t="s">
        <v>467</v>
      </c>
      <c r="E35" s="44"/>
      <c r="F35" s="23" t="s">
        <v>387</v>
      </c>
      <c r="G35" s="45" t="s">
        <v>467</v>
      </c>
      <c r="H35" s="45"/>
      <c r="I35" s="44"/>
    </row>
    <row r="36" spans="1:9" ht="21.75" customHeight="1">
      <c r="A36" s="23"/>
      <c r="B36" s="20"/>
      <c r="C36" s="23"/>
      <c r="D36" s="28" t="s">
        <v>468</v>
      </c>
      <c r="E36" s="44"/>
      <c r="F36" s="23"/>
      <c r="G36" s="45" t="s">
        <v>468</v>
      </c>
      <c r="H36" s="45"/>
      <c r="I36" s="44"/>
    </row>
    <row r="37" spans="1:9" ht="21.75" customHeight="1">
      <c r="A37" s="23"/>
      <c r="B37" s="20"/>
      <c r="C37" s="23"/>
      <c r="D37" s="28" t="s">
        <v>469</v>
      </c>
      <c r="E37" s="44"/>
      <c r="F37" s="23"/>
      <c r="G37" s="45" t="s">
        <v>469</v>
      </c>
      <c r="H37" s="45"/>
      <c r="I37" s="44"/>
    </row>
    <row r="38" spans="1:9" ht="21.75" customHeight="1">
      <c r="A38" s="23"/>
      <c r="B38" s="20"/>
      <c r="C38" s="23" t="s">
        <v>460</v>
      </c>
      <c r="D38" s="44"/>
      <c r="E38" s="44"/>
      <c r="F38" s="23" t="s">
        <v>460</v>
      </c>
      <c r="G38" s="45"/>
      <c r="H38" s="45"/>
      <c r="I38" s="44"/>
    </row>
    <row r="39" spans="1:9" ht="21.75" customHeight="1">
      <c r="A39" s="23"/>
      <c r="B39" s="23" t="s">
        <v>390</v>
      </c>
      <c r="C39" s="23" t="s">
        <v>391</v>
      </c>
      <c r="D39" s="28" t="s">
        <v>467</v>
      </c>
      <c r="E39" s="20"/>
      <c r="F39" s="23" t="s">
        <v>391</v>
      </c>
      <c r="G39" s="45" t="s">
        <v>467</v>
      </c>
      <c r="H39" s="45"/>
      <c r="I39" s="44"/>
    </row>
    <row r="40" spans="1:9" ht="21.75" customHeight="1">
      <c r="A40" s="23"/>
      <c r="B40" s="23"/>
      <c r="C40" s="23"/>
      <c r="D40" s="28" t="s">
        <v>468</v>
      </c>
      <c r="E40" s="23"/>
      <c r="F40" s="23"/>
      <c r="G40" s="45" t="s">
        <v>468</v>
      </c>
      <c r="H40" s="45"/>
      <c r="I40" s="44"/>
    </row>
    <row r="41" spans="1:9" ht="21.75" customHeight="1">
      <c r="A41" s="23"/>
      <c r="B41" s="23"/>
      <c r="C41" s="23"/>
      <c r="D41" s="28" t="s">
        <v>469</v>
      </c>
      <c r="E41" s="23"/>
      <c r="F41" s="23"/>
      <c r="G41" s="45" t="s">
        <v>469</v>
      </c>
      <c r="H41" s="45"/>
      <c r="I41" s="44"/>
    </row>
    <row r="42" spans="1:9" ht="21.75" customHeight="1">
      <c r="A42" s="23"/>
      <c r="B42" s="23"/>
      <c r="C42" s="23" t="s">
        <v>460</v>
      </c>
      <c r="D42" s="44"/>
      <c r="E42" s="23"/>
      <c r="F42" s="23" t="s">
        <v>460</v>
      </c>
      <c r="G42" s="45"/>
      <c r="H42" s="45"/>
      <c r="I42" s="44"/>
    </row>
    <row r="43" spans="1:9" ht="21" customHeight="1">
      <c r="A43" s="46" t="s">
        <v>475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7"/>
  <sheetViews>
    <sheetView zoomScaleSheetLayoutView="100" workbookViewId="0" topLeftCell="A1">
      <selection activeCell="A9" sqref="A9"/>
    </sheetView>
  </sheetViews>
  <sheetFormatPr defaultColWidth="9.33203125" defaultRowHeight="11.25"/>
  <cols>
    <col min="1" max="1" width="20.66015625" style="0" customWidth="1"/>
    <col min="2" max="2" width="90.66015625" style="0" customWidth="1"/>
  </cols>
  <sheetData>
    <row r="1" ht="18" customHeight="1">
      <c r="A1" t="s">
        <v>48</v>
      </c>
    </row>
    <row r="2" spans="1:2" s="1" customFormat="1" ht="24.75" customHeight="1">
      <c r="A2" s="5" t="s">
        <v>476</v>
      </c>
      <c r="B2" s="5"/>
    </row>
    <row r="3" spans="1:2" s="1" customFormat="1" ht="24.75" customHeight="1">
      <c r="A3" s="6" t="s">
        <v>6</v>
      </c>
      <c r="B3" s="6" t="s">
        <v>142</v>
      </c>
    </row>
    <row r="4" spans="1:2" s="1" customFormat="1" ht="31.5" customHeight="1">
      <c r="A4" s="6"/>
      <c r="B4" s="6"/>
    </row>
    <row r="5" spans="1:2" s="1" customFormat="1" ht="24.75" customHeight="1">
      <c r="A5" s="7">
        <v>1</v>
      </c>
      <c r="B5" s="7" t="s">
        <v>157</v>
      </c>
    </row>
    <row r="6" spans="1:2" s="1" customFormat="1" ht="24.75" customHeight="1">
      <c r="A6" s="7">
        <v>2</v>
      </c>
      <c r="B6" s="7" t="s">
        <v>477</v>
      </c>
    </row>
    <row r="7" spans="1:2" s="1" customFormat="1" ht="24.75" customHeight="1">
      <c r="A7" s="7">
        <v>3</v>
      </c>
      <c r="B7" s="7" t="s">
        <v>159</v>
      </c>
    </row>
    <row r="8" spans="1:2" s="1" customFormat="1" ht="24.75" customHeight="1">
      <c r="A8" s="7">
        <v>4</v>
      </c>
      <c r="B8" s="7" t="s">
        <v>160</v>
      </c>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N27" sqref="N2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53" t="s">
        <v>5</v>
      </c>
      <c r="B1" s="253"/>
      <c r="C1" s="253"/>
      <c r="D1" s="253"/>
      <c r="E1" s="253"/>
      <c r="F1" s="253"/>
      <c r="G1" s="253"/>
      <c r="H1" s="253"/>
      <c r="I1" s="253"/>
      <c r="J1" s="253"/>
      <c r="K1" s="253"/>
      <c r="L1" s="253"/>
    </row>
    <row r="2" spans="1:12" s="246" customFormat="1" ht="9" customHeight="1">
      <c r="A2" s="254" t="s">
        <v>6</v>
      </c>
      <c r="B2" s="255" t="s">
        <v>7</v>
      </c>
      <c r="C2" s="255"/>
      <c r="D2" s="255"/>
      <c r="E2" s="255"/>
      <c r="F2" s="255"/>
      <c r="G2" s="255"/>
      <c r="H2" s="255"/>
      <c r="I2" s="255"/>
      <c r="J2" s="255"/>
      <c r="K2" s="255" t="s">
        <v>8</v>
      </c>
      <c r="L2" s="255" t="s">
        <v>9</v>
      </c>
    </row>
    <row r="3" spans="1:12" ht="11.25">
      <c r="A3" s="254"/>
      <c r="B3" s="255"/>
      <c r="C3" s="255"/>
      <c r="D3" s="255"/>
      <c r="E3" s="255"/>
      <c r="F3" s="255"/>
      <c r="G3" s="255"/>
      <c r="H3" s="255"/>
      <c r="I3" s="255"/>
      <c r="J3" s="255"/>
      <c r="K3" s="255"/>
      <c r="L3" s="255"/>
    </row>
    <row r="4" spans="1:12" s="251" customFormat="1" ht="24.75" customHeight="1">
      <c r="A4" s="256" t="s">
        <v>10</v>
      </c>
      <c r="B4" s="257" t="s">
        <v>11</v>
      </c>
      <c r="C4" s="258"/>
      <c r="D4" s="258"/>
      <c r="E4" s="258"/>
      <c r="F4" s="258"/>
      <c r="G4" s="258"/>
      <c r="H4" s="258"/>
      <c r="I4" s="258"/>
      <c r="J4" s="258"/>
      <c r="K4" s="268" t="s">
        <v>12</v>
      </c>
      <c r="L4" s="268"/>
    </row>
    <row r="5" spans="1:12" s="251" customFormat="1" ht="24.75" customHeight="1">
      <c r="A5" s="256" t="s">
        <v>13</v>
      </c>
      <c r="B5" s="257" t="s">
        <v>14</v>
      </c>
      <c r="C5" s="258"/>
      <c r="D5" s="258"/>
      <c r="E5" s="258"/>
      <c r="F5" s="258"/>
      <c r="G5" s="258"/>
      <c r="H5" s="258"/>
      <c r="I5" s="258"/>
      <c r="J5" s="258"/>
      <c r="K5" s="268" t="s">
        <v>12</v>
      </c>
      <c r="L5" s="269"/>
    </row>
    <row r="6" spans="1:12" s="251" customFormat="1" ht="24.75" customHeight="1">
      <c r="A6" s="256" t="s">
        <v>15</v>
      </c>
      <c r="B6" s="257" t="s">
        <v>16</v>
      </c>
      <c r="C6" s="259"/>
      <c r="D6" s="259"/>
      <c r="E6" s="259"/>
      <c r="F6" s="259"/>
      <c r="G6" s="259"/>
      <c r="H6" s="259"/>
      <c r="I6" s="259"/>
      <c r="J6" s="259"/>
      <c r="K6" s="268" t="s">
        <v>12</v>
      </c>
      <c r="L6" s="269"/>
    </row>
    <row r="7" spans="1:12" s="251" customFormat="1" ht="24.75" customHeight="1">
      <c r="A7" s="256" t="s">
        <v>17</v>
      </c>
      <c r="B7" s="257" t="s">
        <v>18</v>
      </c>
      <c r="C7" s="259"/>
      <c r="D7" s="259"/>
      <c r="E7" s="259"/>
      <c r="F7" s="259"/>
      <c r="G7" s="259"/>
      <c r="H7" s="259"/>
      <c r="I7" s="259"/>
      <c r="J7" s="259"/>
      <c r="K7" s="268" t="s">
        <v>12</v>
      </c>
      <c r="L7" s="258"/>
    </row>
    <row r="8" spans="1:12" s="251" customFormat="1" ht="24.75" customHeight="1">
      <c r="A8" s="256" t="s">
        <v>19</v>
      </c>
      <c r="B8" s="257" t="s">
        <v>20</v>
      </c>
      <c r="C8" s="259"/>
      <c r="D8" s="259"/>
      <c r="E8" s="259"/>
      <c r="F8" s="259"/>
      <c r="G8" s="259"/>
      <c r="H8" s="259"/>
      <c r="I8" s="259"/>
      <c r="J8" s="259"/>
      <c r="K8" s="268" t="s">
        <v>12</v>
      </c>
      <c r="L8" s="270"/>
    </row>
    <row r="9" spans="1:12" s="251" customFormat="1" ht="24.75" customHeight="1">
      <c r="A9" s="256" t="s">
        <v>21</v>
      </c>
      <c r="B9" s="257" t="s">
        <v>22</v>
      </c>
      <c r="C9" s="259"/>
      <c r="D9" s="259"/>
      <c r="E9" s="259"/>
      <c r="F9" s="259"/>
      <c r="G9" s="259"/>
      <c r="H9" s="259"/>
      <c r="I9" s="259"/>
      <c r="J9" s="259"/>
      <c r="K9" s="268" t="s">
        <v>12</v>
      </c>
      <c r="L9" s="270"/>
    </row>
    <row r="10" spans="1:12" s="251" customFormat="1" ht="24.75" customHeight="1">
      <c r="A10" s="256" t="s">
        <v>23</v>
      </c>
      <c r="B10" s="257" t="s">
        <v>24</v>
      </c>
      <c r="C10" s="259"/>
      <c r="D10" s="259"/>
      <c r="E10" s="259"/>
      <c r="F10" s="259"/>
      <c r="G10" s="259"/>
      <c r="H10" s="259"/>
      <c r="I10" s="259"/>
      <c r="J10" s="259"/>
      <c r="K10" s="268" t="s">
        <v>12</v>
      </c>
      <c r="L10" s="270"/>
    </row>
    <row r="11" spans="1:12" s="251" customFormat="1" ht="24.75" customHeight="1">
      <c r="A11" s="256" t="s">
        <v>25</v>
      </c>
      <c r="B11" s="257" t="s">
        <v>26</v>
      </c>
      <c r="C11" s="259"/>
      <c r="D11" s="259"/>
      <c r="E11" s="259"/>
      <c r="F11" s="259"/>
      <c r="G11" s="259"/>
      <c r="H11" s="259"/>
      <c r="I11" s="259"/>
      <c r="J11" s="259"/>
      <c r="K11" s="268" t="s">
        <v>12</v>
      </c>
      <c r="L11" s="270"/>
    </row>
    <row r="12" spans="1:12" s="251" customFormat="1" ht="24.75" customHeight="1">
      <c r="A12" s="256" t="s">
        <v>27</v>
      </c>
      <c r="B12" s="257" t="s">
        <v>28</v>
      </c>
      <c r="C12" s="258"/>
      <c r="D12" s="258"/>
      <c r="E12" s="258"/>
      <c r="F12" s="258"/>
      <c r="G12" s="258"/>
      <c r="H12" s="258"/>
      <c r="I12" s="258"/>
      <c r="J12" s="258"/>
      <c r="K12" s="268" t="s">
        <v>29</v>
      </c>
      <c r="L12" s="271" t="s">
        <v>30</v>
      </c>
    </row>
    <row r="13" spans="1:12" s="251" customFormat="1" ht="24.75" customHeight="1">
      <c r="A13" s="256" t="s">
        <v>31</v>
      </c>
      <c r="B13" s="257" t="s">
        <v>32</v>
      </c>
      <c r="C13" s="258"/>
      <c r="D13" s="258"/>
      <c r="E13" s="258"/>
      <c r="F13" s="258"/>
      <c r="G13" s="258"/>
      <c r="H13" s="258"/>
      <c r="I13" s="258"/>
      <c r="J13" s="258"/>
      <c r="K13" s="268" t="s">
        <v>12</v>
      </c>
      <c r="L13" s="258"/>
    </row>
    <row r="14" spans="1:12" s="251" customFormat="1" ht="24.75" customHeight="1">
      <c r="A14" s="256" t="s">
        <v>33</v>
      </c>
      <c r="B14" s="260" t="s">
        <v>34</v>
      </c>
      <c r="C14" s="261"/>
      <c r="D14" s="261"/>
      <c r="E14" s="261"/>
      <c r="F14" s="261"/>
      <c r="G14" s="261"/>
      <c r="H14" s="261"/>
      <c r="I14" s="261"/>
      <c r="J14" s="272"/>
      <c r="K14" s="268" t="s">
        <v>29</v>
      </c>
      <c r="L14" s="273" t="s">
        <v>35</v>
      </c>
    </row>
    <row r="15" spans="1:12" s="251" customFormat="1" ht="24.75" customHeight="1">
      <c r="A15" s="256" t="s">
        <v>36</v>
      </c>
      <c r="B15" s="257" t="s">
        <v>37</v>
      </c>
      <c r="C15" s="258"/>
      <c r="D15" s="258"/>
      <c r="E15" s="258"/>
      <c r="F15" s="258"/>
      <c r="G15" s="258"/>
      <c r="H15" s="258"/>
      <c r="I15" s="258"/>
      <c r="J15" s="258"/>
      <c r="K15" s="268" t="s">
        <v>29</v>
      </c>
      <c r="L15" s="271" t="s">
        <v>38</v>
      </c>
    </row>
    <row r="16" spans="1:12" s="251" customFormat="1" ht="24.75" customHeight="1">
      <c r="A16" s="256" t="s">
        <v>39</v>
      </c>
      <c r="B16" s="262" t="s">
        <v>40</v>
      </c>
      <c r="C16" s="263"/>
      <c r="D16" s="263"/>
      <c r="E16" s="263"/>
      <c r="F16" s="263"/>
      <c r="G16" s="263"/>
      <c r="H16" s="263"/>
      <c r="I16" s="263"/>
      <c r="J16" s="263"/>
      <c r="K16" s="268" t="s">
        <v>12</v>
      </c>
      <c r="L16" s="268"/>
    </row>
    <row r="17" spans="1:12" ht="24.75" customHeight="1">
      <c r="A17" s="256" t="s">
        <v>41</v>
      </c>
      <c r="B17" s="257" t="s">
        <v>42</v>
      </c>
      <c r="C17" s="258"/>
      <c r="D17" s="258"/>
      <c r="E17" s="258"/>
      <c r="F17" s="258"/>
      <c r="G17" s="258"/>
      <c r="H17" s="258"/>
      <c r="I17" s="258"/>
      <c r="J17" s="258"/>
      <c r="K17" s="268" t="s">
        <v>12</v>
      </c>
      <c r="L17" s="274"/>
    </row>
    <row r="18" spans="1:12" ht="24.75" customHeight="1">
      <c r="A18" s="256" t="s">
        <v>43</v>
      </c>
      <c r="B18" s="257" t="s">
        <v>44</v>
      </c>
      <c r="C18" s="258"/>
      <c r="D18" s="258"/>
      <c r="E18" s="258"/>
      <c r="F18" s="258"/>
      <c r="G18" s="258"/>
      <c r="H18" s="258"/>
      <c r="I18" s="258"/>
      <c r="J18" s="258"/>
      <c r="K18" s="268" t="s">
        <v>29</v>
      </c>
      <c r="L18" s="275" t="s">
        <v>45</v>
      </c>
    </row>
    <row r="19" spans="1:12" ht="24.75" customHeight="1">
      <c r="A19" s="256" t="s">
        <v>46</v>
      </c>
      <c r="B19" s="257" t="s">
        <v>47</v>
      </c>
      <c r="C19" s="258"/>
      <c r="D19" s="258"/>
      <c r="E19" s="258"/>
      <c r="F19" s="258"/>
      <c r="G19" s="258"/>
      <c r="H19" s="258"/>
      <c r="I19" s="258"/>
      <c r="J19" s="258"/>
      <c r="K19" s="268" t="s">
        <v>29</v>
      </c>
      <c r="L19" s="275" t="s">
        <v>45</v>
      </c>
    </row>
    <row r="20" spans="1:12" s="252" customFormat="1" ht="27" customHeight="1">
      <c r="A20" s="256" t="s">
        <v>48</v>
      </c>
      <c r="B20" s="264" t="s">
        <v>49</v>
      </c>
      <c r="C20" s="265"/>
      <c r="D20" s="265"/>
      <c r="E20" s="265"/>
      <c r="F20" s="265"/>
      <c r="G20" s="265"/>
      <c r="H20" s="265"/>
      <c r="I20" s="265"/>
      <c r="J20" s="265"/>
      <c r="K20" s="268" t="s">
        <v>12</v>
      </c>
      <c r="L20" s="255"/>
    </row>
    <row r="21" spans="1:12" ht="18" customHeight="1">
      <c r="A21" s="266"/>
      <c r="B21" s="267"/>
      <c r="C21" s="267"/>
      <c r="D21" s="267"/>
      <c r="E21" s="267"/>
      <c r="F21" s="267"/>
      <c r="G21" s="267"/>
      <c r="H21" s="267"/>
      <c r="I21" s="267"/>
      <c r="J21" s="267"/>
      <c r="K21" s="267"/>
      <c r="L21" s="267"/>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0">
      <selection activeCell="N33" sqref="N33"/>
    </sheetView>
  </sheetViews>
  <sheetFormatPr defaultColWidth="9.16015625" defaultRowHeight="12.75" customHeight="1"/>
  <cols>
    <col min="1" max="1" width="39.83203125" style="0" customWidth="1"/>
    <col min="2" max="2" width="11.5" style="208" customWidth="1"/>
    <col min="3" max="3" width="32" style="0" customWidth="1"/>
    <col min="4" max="4" width="14.16015625" style="208" customWidth="1"/>
    <col min="5" max="5" width="38" style="0" customWidth="1"/>
    <col min="6" max="6" width="14" style="0" customWidth="1"/>
    <col min="7" max="7" width="34.33203125" style="0" customWidth="1"/>
    <col min="8" max="8" width="15" style="0" customWidth="1"/>
  </cols>
  <sheetData>
    <row r="1" spans="1:6" ht="12.75" customHeight="1">
      <c r="A1" s="179" t="s">
        <v>10</v>
      </c>
      <c r="B1" s="180"/>
      <c r="C1" s="180"/>
      <c r="D1" s="180"/>
      <c r="E1" s="180"/>
      <c r="F1" s="181"/>
    </row>
    <row r="2" spans="1:8" s="246" customFormat="1" ht="13.5" customHeight="1">
      <c r="A2" s="232" t="s">
        <v>11</v>
      </c>
      <c r="B2" s="232"/>
      <c r="C2" s="232"/>
      <c r="D2" s="232"/>
      <c r="E2" s="232"/>
      <c r="F2" s="232"/>
      <c r="G2" s="232"/>
      <c r="H2" s="232"/>
    </row>
    <row r="3" spans="1:8" ht="9.75" customHeight="1">
      <c r="A3" s="247"/>
      <c r="B3" s="247"/>
      <c r="C3" s="185"/>
      <c r="D3" s="185"/>
      <c r="E3" s="186"/>
      <c r="F3" s="187"/>
      <c r="H3" s="187" t="s">
        <v>50</v>
      </c>
    </row>
    <row r="4" spans="1:8" ht="15" customHeight="1">
      <c r="A4" s="188" t="s">
        <v>51</v>
      </c>
      <c r="B4" s="188"/>
      <c r="C4" s="189" t="s">
        <v>52</v>
      </c>
      <c r="D4" s="190"/>
      <c r="E4" s="190"/>
      <c r="F4" s="190"/>
      <c r="G4" s="190"/>
      <c r="H4" s="191"/>
    </row>
    <row r="5" spans="1:8" ht="15" customHeight="1">
      <c r="A5" s="188" t="s">
        <v>53</v>
      </c>
      <c r="B5" s="188" t="s">
        <v>54</v>
      </c>
      <c r="C5" s="188" t="s">
        <v>55</v>
      </c>
      <c r="D5" s="192" t="s">
        <v>54</v>
      </c>
      <c r="E5" s="188" t="s">
        <v>56</v>
      </c>
      <c r="F5" s="188" t="s">
        <v>54</v>
      </c>
      <c r="G5" s="188" t="s">
        <v>57</v>
      </c>
      <c r="H5" s="188" t="s">
        <v>54</v>
      </c>
    </row>
    <row r="6" spans="1:8" ht="15" customHeight="1">
      <c r="A6" s="233" t="s">
        <v>58</v>
      </c>
      <c r="B6" s="196">
        <f>SUM(B7,B12,B13,B15,B16,B17)</f>
        <v>4185.08</v>
      </c>
      <c r="C6" s="233" t="s">
        <v>58</v>
      </c>
      <c r="D6" s="196">
        <f>SUM(D7:D34)</f>
        <v>4185.08</v>
      </c>
      <c r="E6" s="200" t="s">
        <v>58</v>
      </c>
      <c r="F6" s="196">
        <f>SUM(F7,F12,F23,F24,F25)</f>
        <v>4185.08</v>
      </c>
      <c r="G6" s="200" t="s">
        <v>58</v>
      </c>
      <c r="H6" s="157">
        <f>H7+H8+H11+H15+H21</f>
        <v>4185.08</v>
      </c>
    </row>
    <row r="7" spans="1:8" ht="15" customHeight="1">
      <c r="A7" s="193" t="s">
        <v>59</v>
      </c>
      <c r="B7" s="196">
        <v>4185.08</v>
      </c>
      <c r="C7" s="198" t="s">
        <v>60</v>
      </c>
      <c r="D7" s="196"/>
      <c r="E7" s="200" t="s">
        <v>61</v>
      </c>
      <c r="F7" s="196">
        <v>2509.38</v>
      </c>
      <c r="G7" s="198" t="s">
        <v>62</v>
      </c>
      <c r="H7" s="157">
        <v>205.48</v>
      </c>
    </row>
    <row r="8" spans="1:8" ht="15" customHeight="1">
      <c r="A8" s="193" t="s">
        <v>63</v>
      </c>
      <c r="B8" s="196">
        <v>4185.08</v>
      </c>
      <c r="C8" s="198" t="s">
        <v>64</v>
      </c>
      <c r="D8" s="196"/>
      <c r="E8" s="200" t="s">
        <v>65</v>
      </c>
      <c r="F8" s="196">
        <v>2266.86</v>
      </c>
      <c r="G8" s="198" t="s">
        <v>66</v>
      </c>
      <c r="H8" s="156">
        <v>53.24</v>
      </c>
    </row>
    <row r="9" spans="1:8" ht="15" customHeight="1">
      <c r="A9" s="233" t="s">
        <v>67</v>
      </c>
      <c r="B9" s="196">
        <v>1675.7</v>
      </c>
      <c r="C9" s="198" t="s">
        <v>68</v>
      </c>
      <c r="D9" s="196"/>
      <c r="E9" s="200" t="s">
        <v>69</v>
      </c>
      <c r="F9" s="196">
        <v>167.4</v>
      </c>
      <c r="G9" s="198" t="s">
        <v>70</v>
      </c>
      <c r="H9" s="157"/>
    </row>
    <row r="10" spans="1:8" ht="15" customHeight="1">
      <c r="A10" s="193" t="s">
        <v>71</v>
      </c>
      <c r="B10" s="196"/>
      <c r="C10" s="198" t="s">
        <v>72</v>
      </c>
      <c r="D10" s="196"/>
      <c r="E10" s="200" t="s">
        <v>73</v>
      </c>
      <c r="F10" s="196">
        <v>75.12</v>
      </c>
      <c r="G10" s="198" t="s">
        <v>74</v>
      </c>
      <c r="H10" s="157"/>
    </row>
    <row r="11" spans="1:8" ht="15" customHeight="1">
      <c r="A11" s="193" t="s">
        <v>75</v>
      </c>
      <c r="B11" s="196"/>
      <c r="C11" s="198" t="s">
        <v>76</v>
      </c>
      <c r="D11" s="196"/>
      <c r="E11" s="200" t="s">
        <v>77</v>
      </c>
      <c r="F11" s="196"/>
      <c r="G11" s="198" t="s">
        <v>78</v>
      </c>
      <c r="H11" s="248">
        <v>3851.24</v>
      </c>
    </row>
    <row r="12" spans="1:8" ht="15" customHeight="1">
      <c r="A12" s="193" t="s">
        <v>79</v>
      </c>
      <c r="B12" s="196"/>
      <c r="C12" s="198" t="s">
        <v>80</v>
      </c>
      <c r="D12" s="196"/>
      <c r="E12" s="200" t="s">
        <v>81</v>
      </c>
      <c r="F12" s="196">
        <v>1675.7</v>
      </c>
      <c r="G12" s="198" t="s">
        <v>82</v>
      </c>
      <c r="H12" s="157"/>
    </row>
    <row r="13" spans="1:8" ht="15" customHeight="1">
      <c r="A13" s="193" t="s">
        <v>83</v>
      </c>
      <c r="B13" s="196"/>
      <c r="C13" s="198" t="s">
        <v>84</v>
      </c>
      <c r="D13" s="196"/>
      <c r="E13" s="200" t="s">
        <v>65</v>
      </c>
      <c r="F13" s="196">
        <v>216.62</v>
      </c>
      <c r="G13" s="198" t="s">
        <v>85</v>
      </c>
      <c r="H13" s="157"/>
    </row>
    <row r="14" spans="1:8" ht="15" customHeight="1">
      <c r="A14" s="193" t="s">
        <v>86</v>
      </c>
      <c r="B14" s="196"/>
      <c r="C14" s="198" t="s">
        <v>87</v>
      </c>
      <c r="D14" s="196"/>
      <c r="E14" s="200" t="s">
        <v>69</v>
      </c>
      <c r="F14" s="196">
        <v>1459.08</v>
      </c>
      <c r="G14" s="198" t="s">
        <v>88</v>
      </c>
      <c r="H14" s="157"/>
    </row>
    <row r="15" spans="1:8" ht="15" customHeight="1">
      <c r="A15" s="193" t="s">
        <v>89</v>
      </c>
      <c r="B15" s="196"/>
      <c r="C15" s="198" t="s">
        <v>90</v>
      </c>
      <c r="D15" s="196"/>
      <c r="E15" s="200" t="s">
        <v>91</v>
      </c>
      <c r="F15" s="196"/>
      <c r="G15" s="198" t="s">
        <v>92</v>
      </c>
      <c r="H15" s="157">
        <v>75.12</v>
      </c>
    </row>
    <row r="16" spans="1:8" ht="15" customHeight="1">
      <c r="A16" s="236" t="s">
        <v>93</v>
      </c>
      <c r="B16" s="196"/>
      <c r="C16" s="198" t="s">
        <v>94</v>
      </c>
      <c r="D16" s="196"/>
      <c r="E16" s="200" t="s">
        <v>95</v>
      </c>
      <c r="F16" s="196"/>
      <c r="G16" s="198" t="s">
        <v>96</v>
      </c>
      <c r="H16" s="157"/>
    </row>
    <row r="17" spans="1:8" ht="15" customHeight="1">
      <c r="A17" s="236" t="s">
        <v>97</v>
      </c>
      <c r="B17" s="196"/>
      <c r="C17" s="198" t="s">
        <v>98</v>
      </c>
      <c r="D17" s="196"/>
      <c r="E17" s="200" t="s">
        <v>99</v>
      </c>
      <c r="F17" s="196"/>
      <c r="G17" s="198" t="s">
        <v>100</v>
      </c>
      <c r="H17" s="157"/>
    </row>
    <row r="18" spans="1:8" ht="15" customHeight="1">
      <c r="A18" s="236"/>
      <c r="B18" s="194"/>
      <c r="C18" s="198" t="s">
        <v>101</v>
      </c>
      <c r="D18" s="196"/>
      <c r="E18" s="200" t="s">
        <v>102</v>
      </c>
      <c r="F18" s="196"/>
      <c r="G18" s="198" t="s">
        <v>103</v>
      </c>
      <c r="H18" s="157"/>
    </row>
    <row r="19" spans="1:8" ht="15" customHeight="1">
      <c r="A19" s="201"/>
      <c r="B19" s="203"/>
      <c r="C19" s="198" t="s">
        <v>104</v>
      </c>
      <c r="D19" s="196">
        <v>4185.08</v>
      </c>
      <c r="E19" s="200" t="s">
        <v>105</v>
      </c>
      <c r="F19" s="196"/>
      <c r="G19" s="198" t="s">
        <v>106</v>
      </c>
      <c r="H19" s="157"/>
    </row>
    <row r="20" spans="1:8" ht="15" customHeight="1">
      <c r="A20" s="201"/>
      <c r="B20" s="194"/>
      <c r="C20" s="198" t="s">
        <v>107</v>
      </c>
      <c r="D20" s="196"/>
      <c r="E20" s="200" t="s">
        <v>108</v>
      </c>
      <c r="F20" s="196"/>
      <c r="G20" s="198" t="s">
        <v>109</v>
      </c>
      <c r="H20" s="157"/>
    </row>
    <row r="21" spans="1:8" ht="15" customHeight="1">
      <c r="A21" s="202"/>
      <c r="B21" s="194"/>
      <c r="C21" s="198" t="s">
        <v>110</v>
      </c>
      <c r="D21" s="196"/>
      <c r="E21" s="200" t="s">
        <v>111</v>
      </c>
      <c r="F21" s="196"/>
      <c r="G21" s="198" t="s">
        <v>112</v>
      </c>
      <c r="H21" s="248"/>
    </row>
    <row r="22" spans="1:8" ht="15" customHeight="1">
      <c r="A22" s="204"/>
      <c r="B22" s="194"/>
      <c r="C22" s="198" t="s">
        <v>113</v>
      </c>
      <c r="D22" s="196"/>
      <c r="E22" s="200" t="s">
        <v>114</v>
      </c>
      <c r="F22" s="196"/>
      <c r="G22" s="198"/>
      <c r="H22" s="157"/>
    </row>
    <row r="23" spans="1:8" ht="15" customHeight="1">
      <c r="A23" s="238"/>
      <c r="B23" s="194"/>
      <c r="C23" s="198" t="s">
        <v>115</v>
      </c>
      <c r="D23" s="196"/>
      <c r="E23" s="205" t="s">
        <v>116</v>
      </c>
      <c r="F23" s="196"/>
      <c r="G23" s="198"/>
      <c r="H23" s="157"/>
    </row>
    <row r="24" spans="1:8" ht="15" customHeight="1">
      <c r="A24" s="238"/>
      <c r="B24" s="194"/>
      <c r="C24" s="198" t="s">
        <v>117</v>
      </c>
      <c r="D24" s="196"/>
      <c r="E24" s="205" t="s">
        <v>118</v>
      </c>
      <c r="F24" s="196"/>
      <c r="G24" s="157"/>
      <c r="H24" s="157"/>
    </row>
    <row r="25" spans="1:8" ht="15" customHeight="1">
      <c r="A25" s="238"/>
      <c r="B25" s="194"/>
      <c r="C25" s="198" t="s">
        <v>119</v>
      </c>
      <c r="D25" s="196"/>
      <c r="E25" s="205" t="s">
        <v>120</v>
      </c>
      <c r="F25" s="196"/>
      <c r="G25" s="156"/>
      <c r="H25" s="157"/>
    </row>
    <row r="26" spans="1:8" ht="15" customHeight="1">
      <c r="A26" s="238"/>
      <c r="B26" s="194"/>
      <c r="C26" s="198" t="s">
        <v>121</v>
      </c>
      <c r="D26" s="196"/>
      <c r="E26" s="205"/>
      <c r="F26" s="196"/>
      <c r="G26" s="156"/>
      <c r="H26" s="156"/>
    </row>
    <row r="27" spans="1:8" ht="15" customHeight="1">
      <c r="A27" s="204"/>
      <c r="B27" s="203"/>
      <c r="C27" s="198" t="s">
        <v>122</v>
      </c>
      <c r="D27" s="196"/>
      <c r="E27" s="200"/>
      <c r="F27" s="196"/>
      <c r="G27" s="156"/>
      <c r="H27" s="156"/>
    </row>
    <row r="28" spans="1:8" ht="15" customHeight="1">
      <c r="A28" s="238"/>
      <c r="B28" s="194"/>
      <c r="C28" s="198" t="s">
        <v>123</v>
      </c>
      <c r="D28" s="196"/>
      <c r="E28" s="200"/>
      <c r="F28" s="196"/>
      <c r="G28" s="156"/>
      <c r="H28" s="156"/>
    </row>
    <row r="29" spans="1:8" ht="15" customHeight="1">
      <c r="A29" s="204"/>
      <c r="B29" s="203"/>
      <c r="C29" s="198" t="s">
        <v>124</v>
      </c>
      <c r="D29" s="196"/>
      <c r="E29" s="200"/>
      <c r="F29" s="196"/>
      <c r="G29" s="156"/>
      <c r="H29" s="156"/>
    </row>
    <row r="30" spans="1:8" ht="15" customHeight="1">
      <c r="A30" s="204"/>
      <c r="B30" s="194"/>
      <c r="C30" s="198" t="s">
        <v>125</v>
      </c>
      <c r="D30" s="196"/>
      <c r="E30" s="200"/>
      <c r="F30" s="196"/>
      <c r="G30" s="156"/>
      <c r="H30" s="157"/>
    </row>
    <row r="31" spans="1:8" ht="15" customHeight="1">
      <c r="A31" s="204"/>
      <c r="B31" s="194"/>
      <c r="C31" s="198" t="s">
        <v>126</v>
      </c>
      <c r="D31" s="196"/>
      <c r="E31" s="200"/>
      <c r="F31" s="196"/>
      <c r="G31" s="156"/>
      <c r="H31" s="157"/>
    </row>
    <row r="32" spans="1:8" ht="15" customHeight="1">
      <c r="A32" s="204"/>
      <c r="B32" s="194"/>
      <c r="C32" s="198" t="s">
        <v>127</v>
      </c>
      <c r="D32" s="196"/>
      <c r="E32" s="200"/>
      <c r="F32" s="196"/>
      <c r="G32" s="156"/>
      <c r="H32" s="157"/>
    </row>
    <row r="33" spans="1:8" ht="15" customHeight="1">
      <c r="A33" s="204"/>
      <c r="B33" s="194"/>
      <c r="C33" s="198" t="s">
        <v>128</v>
      </c>
      <c r="D33" s="196"/>
      <c r="E33" s="200"/>
      <c r="F33" s="196"/>
      <c r="G33" s="156"/>
      <c r="H33" s="156"/>
    </row>
    <row r="34" spans="1:8" ht="15" customHeight="1">
      <c r="A34" s="202"/>
      <c r="B34" s="194"/>
      <c r="C34" s="198" t="s">
        <v>129</v>
      </c>
      <c r="D34" s="196"/>
      <c r="E34" s="200"/>
      <c r="F34" s="196"/>
      <c r="G34" s="156"/>
      <c r="H34" s="157"/>
    </row>
    <row r="35" spans="1:8" ht="15" customHeight="1">
      <c r="A35" s="204"/>
      <c r="B35" s="194"/>
      <c r="C35" s="197"/>
      <c r="D35" s="196"/>
      <c r="E35" s="200"/>
      <c r="F35" s="196"/>
      <c r="G35" s="157"/>
      <c r="H35" s="157"/>
    </row>
    <row r="36" spans="1:8" ht="15" customHeight="1">
      <c r="A36" s="204"/>
      <c r="B36" s="194"/>
      <c r="C36" s="195"/>
      <c r="D36" s="206"/>
      <c r="E36" s="200"/>
      <c r="F36" s="196"/>
      <c r="G36" s="157"/>
      <c r="H36" s="157"/>
    </row>
    <row r="37" spans="1:8" ht="15" customHeight="1">
      <c r="A37" s="204"/>
      <c r="B37" s="194"/>
      <c r="C37" s="195"/>
      <c r="D37" s="206"/>
      <c r="E37" s="200"/>
      <c r="F37" s="207"/>
      <c r="G37" s="157"/>
      <c r="H37" s="157"/>
    </row>
    <row r="38" spans="1:8" ht="15" customHeight="1">
      <c r="A38" s="192" t="s">
        <v>130</v>
      </c>
      <c r="B38" s="203">
        <f>SUM(B6,B18)</f>
        <v>4185.08</v>
      </c>
      <c r="C38" s="192" t="s">
        <v>131</v>
      </c>
      <c r="D38" s="249">
        <f>SUM(D6,D35)</f>
        <v>4185.08</v>
      </c>
      <c r="E38" s="192" t="s">
        <v>131</v>
      </c>
      <c r="F38" s="207">
        <f>SUM(F6,F26)</f>
        <v>4185.08</v>
      </c>
      <c r="G38" s="192" t="s">
        <v>131</v>
      </c>
      <c r="H38" s="157">
        <v>4185.08</v>
      </c>
    </row>
    <row r="39" spans="1:8" ht="15" customHeight="1">
      <c r="A39" s="237" t="s">
        <v>132</v>
      </c>
      <c r="B39" s="194"/>
      <c r="C39" s="236" t="s">
        <v>133</v>
      </c>
      <c r="D39" s="206">
        <f>SUM(B45)-SUM(D38)-SUM(D40)</f>
        <v>0</v>
      </c>
      <c r="E39" s="236" t="s">
        <v>133</v>
      </c>
      <c r="F39" s="207">
        <f>D39</f>
        <v>0</v>
      </c>
      <c r="G39" s="236" t="s">
        <v>133</v>
      </c>
      <c r="H39" s="157"/>
    </row>
    <row r="40" spans="1:8" ht="15" customHeight="1">
      <c r="A40" s="237" t="s">
        <v>134</v>
      </c>
      <c r="B40" s="194"/>
      <c r="C40" s="197" t="s">
        <v>135</v>
      </c>
      <c r="D40" s="196"/>
      <c r="E40" s="197" t="s">
        <v>135</v>
      </c>
      <c r="F40" s="196"/>
      <c r="G40" s="197" t="s">
        <v>135</v>
      </c>
      <c r="H40" s="157"/>
    </row>
    <row r="41" spans="1:8" ht="15" customHeight="1">
      <c r="A41" s="237" t="s">
        <v>136</v>
      </c>
      <c r="B41" s="250"/>
      <c r="C41" s="239"/>
      <c r="D41" s="206"/>
      <c r="E41" s="204"/>
      <c r="F41" s="206"/>
      <c r="G41" s="204"/>
      <c r="H41" s="157"/>
    </row>
    <row r="42" spans="1:8" ht="15" customHeight="1">
      <c r="A42" s="237" t="s">
        <v>137</v>
      </c>
      <c r="B42" s="194"/>
      <c r="C42" s="239"/>
      <c r="D42" s="206"/>
      <c r="E42" s="202"/>
      <c r="F42" s="206"/>
      <c r="G42" s="202"/>
      <c r="H42" s="157"/>
    </row>
    <row r="43" spans="1:8" ht="15" customHeight="1">
      <c r="A43" s="237" t="s">
        <v>138</v>
      </c>
      <c r="B43" s="194"/>
      <c r="C43" s="239"/>
      <c r="D43" s="240"/>
      <c r="E43" s="204"/>
      <c r="F43" s="206"/>
      <c r="G43" s="204"/>
      <c r="H43" s="157"/>
    </row>
    <row r="44" spans="1:8" ht="15" customHeight="1">
      <c r="A44" s="204"/>
      <c r="B44" s="194"/>
      <c r="C44" s="202"/>
      <c r="D44" s="240"/>
      <c r="E44" s="202"/>
      <c r="F44" s="240"/>
      <c r="G44" s="202"/>
      <c r="H44" s="157"/>
    </row>
    <row r="45" spans="1:8" ht="15" customHeight="1">
      <c r="A45" s="188" t="s">
        <v>139</v>
      </c>
      <c r="B45" s="203">
        <f aca="true" t="shared" si="0" ref="B45:F45">SUM(B38,B39,B40)</f>
        <v>4185.08</v>
      </c>
      <c r="C45" s="241" t="s">
        <v>140</v>
      </c>
      <c r="D45" s="240">
        <f t="shared" si="0"/>
        <v>4185.08</v>
      </c>
      <c r="E45" s="188" t="s">
        <v>140</v>
      </c>
      <c r="F45" s="196">
        <f t="shared" si="0"/>
        <v>4185.08</v>
      </c>
      <c r="G45" s="188" t="s">
        <v>140</v>
      </c>
      <c r="H45" s="157">
        <v>4185.08</v>
      </c>
    </row>
  </sheetData>
  <sheetProtection/>
  <mergeCells count="4">
    <mergeCell ref="A2:H2"/>
    <mergeCell ref="A3:B3"/>
    <mergeCell ref="A4:B4"/>
    <mergeCell ref="C4:H4"/>
  </mergeCells>
  <printOptions horizontalCentered="1"/>
  <pageMargins left="0.23958333333333334" right="0.07847222222222222" top="0.20069444444444445" bottom="0.2125" header="0" footer="0"/>
  <pageSetup horizontalDpi="600" verticalDpi="600"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Q8" sqref="Q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9" width="11.5" style="0" customWidth="1"/>
    <col min="10" max="12" width="14.33203125" style="0" customWidth="1"/>
    <col min="13" max="13" width="12.5" style="0" customWidth="1"/>
    <col min="14" max="14" width="13.5" style="0" customWidth="1"/>
    <col min="15" max="15" width="11.33203125" style="0" customWidth="1"/>
    <col min="16" max="16" width="10.66015625" style="0" customWidth="1"/>
  </cols>
  <sheetData>
    <row r="1" spans="1:3" ht="29.25" customHeight="1">
      <c r="A1" s="149" t="s">
        <v>13</v>
      </c>
      <c r="B1" s="149"/>
      <c r="C1" s="149"/>
    </row>
    <row r="2" spans="1:16" ht="35.25" customHeight="1">
      <c r="A2" s="245" t="s">
        <v>14</v>
      </c>
      <c r="B2" s="245"/>
      <c r="C2" s="245"/>
      <c r="D2" s="245"/>
      <c r="E2" s="245"/>
      <c r="F2" s="245"/>
      <c r="G2" s="245"/>
      <c r="H2" s="245"/>
      <c r="I2" s="245"/>
      <c r="J2" s="245"/>
      <c r="K2" s="245"/>
      <c r="L2" s="245"/>
      <c r="M2" s="245"/>
      <c r="N2" s="245"/>
      <c r="O2" s="245"/>
      <c r="P2" s="158"/>
    </row>
    <row r="3" ht="21.75" customHeight="1">
      <c r="O3" s="159" t="s">
        <v>50</v>
      </c>
    </row>
    <row r="4" spans="1:15" ht="31.5" customHeight="1">
      <c r="A4" s="132" t="s">
        <v>141</v>
      </c>
      <c r="B4" s="132" t="s">
        <v>142</v>
      </c>
      <c r="C4" s="132" t="s">
        <v>143</v>
      </c>
      <c r="D4" s="132" t="s">
        <v>144</v>
      </c>
      <c r="E4" s="132"/>
      <c r="F4" s="132"/>
      <c r="G4" s="132"/>
      <c r="H4" s="132"/>
      <c r="I4" s="132"/>
      <c r="J4" s="132"/>
      <c r="K4" s="132"/>
      <c r="L4" s="132"/>
      <c r="M4" s="132"/>
      <c r="N4" s="132"/>
      <c r="O4" s="193"/>
    </row>
    <row r="5" spans="1:15" ht="33" customHeight="1">
      <c r="A5" s="132"/>
      <c r="B5" s="132"/>
      <c r="C5" s="132"/>
      <c r="D5" s="137" t="s">
        <v>145</v>
      </c>
      <c r="E5" s="137" t="s">
        <v>146</v>
      </c>
      <c r="F5" s="137"/>
      <c r="G5" s="137" t="s">
        <v>147</v>
      </c>
      <c r="H5" s="137" t="s">
        <v>148</v>
      </c>
      <c r="I5" s="137" t="s">
        <v>149</v>
      </c>
      <c r="J5" s="137" t="s">
        <v>150</v>
      </c>
      <c r="K5" s="137" t="s">
        <v>151</v>
      </c>
      <c r="L5" s="137" t="s">
        <v>132</v>
      </c>
      <c r="M5" s="137" t="s">
        <v>136</v>
      </c>
      <c r="N5" s="137" t="s">
        <v>152</v>
      </c>
      <c r="O5" s="137" t="s">
        <v>153</v>
      </c>
    </row>
    <row r="6" spans="1:15" ht="43.5" customHeight="1">
      <c r="A6" s="132"/>
      <c r="B6" s="132"/>
      <c r="C6" s="132"/>
      <c r="D6" s="137"/>
      <c r="E6" s="137" t="s">
        <v>154</v>
      </c>
      <c r="F6" s="137" t="s">
        <v>155</v>
      </c>
      <c r="G6" s="137"/>
      <c r="H6" s="137"/>
      <c r="I6" s="137"/>
      <c r="J6" s="137"/>
      <c r="K6" s="137"/>
      <c r="L6" s="137"/>
      <c r="M6" s="137"/>
      <c r="N6" s="137"/>
      <c r="O6" s="137"/>
    </row>
    <row r="7" spans="1:15" ht="24.75" customHeight="1">
      <c r="A7" s="154"/>
      <c r="B7" s="154" t="s">
        <v>156</v>
      </c>
      <c r="C7" s="154">
        <f>C8+C9+C10+C11</f>
        <v>4185.08</v>
      </c>
      <c r="D7" s="154">
        <f>C7</f>
        <v>4185.08</v>
      </c>
      <c r="E7" s="154">
        <f>D7</f>
        <v>4185.08</v>
      </c>
      <c r="F7" s="154">
        <v>1675.7</v>
      </c>
      <c r="G7" s="154"/>
      <c r="H7" s="154"/>
      <c r="I7" s="154"/>
      <c r="J7" s="154"/>
      <c r="K7" s="154"/>
      <c r="L7" s="154"/>
      <c r="M7" s="154"/>
      <c r="N7" s="154"/>
      <c r="O7" s="154"/>
    </row>
    <row r="8" spans="1:15" ht="24.75" customHeight="1">
      <c r="A8" s="172">
        <v>502001</v>
      </c>
      <c r="B8" s="172" t="s">
        <v>157</v>
      </c>
      <c r="C8" s="172">
        <f>D8</f>
        <v>2598.82</v>
      </c>
      <c r="D8" s="172">
        <f>E8</f>
        <v>2598.82</v>
      </c>
      <c r="E8" s="172">
        <v>2598.82</v>
      </c>
      <c r="F8" s="172">
        <v>1651.22</v>
      </c>
      <c r="G8" s="156"/>
      <c r="H8" s="156"/>
      <c r="I8" s="156"/>
      <c r="J8" s="156"/>
      <c r="K8" s="156"/>
      <c r="L8" s="156"/>
      <c r="M8" s="156"/>
      <c r="N8" s="156"/>
      <c r="O8" s="156"/>
    </row>
    <row r="9" spans="1:15" ht="24.75" customHeight="1">
      <c r="A9" s="172">
        <v>502002</v>
      </c>
      <c r="B9" s="172" t="s">
        <v>158</v>
      </c>
      <c r="C9" s="172">
        <f>D9</f>
        <v>524.52</v>
      </c>
      <c r="D9" s="172">
        <f>E9</f>
        <v>524.52</v>
      </c>
      <c r="E9" s="172">
        <v>524.52</v>
      </c>
      <c r="F9" s="172">
        <v>0</v>
      </c>
      <c r="G9" s="156"/>
      <c r="H9" s="156"/>
      <c r="I9" s="156"/>
      <c r="J9" s="156"/>
      <c r="K9" s="156"/>
      <c r="L9" s="156"/>
      <c r="M9" s="156"/>
      <c r="N9" s="156"/>
      <c r="O9" s="156"/>
    </row>
    <row r="10" spans="1:15" ht="24.75" customHeight="1">
      <c r="A10" s="172">
        <v>502004</v>
      </c>
      <c r="B10" s="172" t="s">
        <v>159</v>
      </c>
      <c r="C10" s="172">
        <f>D10</f>
        <v>703.24</v>
      </c>
      <c r="D10" s="172">
        <f>E10</f>
        <v>703.24</v>
      </c>
      <c r="E10" s="172">
        <v>703.24</v>
      </c>
      <c r="F10" s="172">
        <v>0</v>
      </c>
      <c r="G10" s="156"/>
      <c r="H10" s="156"/>
      <c r="I10" s="156"/>
      <c r="J10" s="157"/>
      <c r="K10" s="157"/>
      <c r="L10" s="157"/>
      <c r="M10" s="157"/>
      <c r="N10" s="156"/>
      <c r="O10" s="156"/>
    </row>
    <row r="11" spans="1:15" ht="24.75" customHeight="1">
      <c r="A11" s="172">
        <v>502005</v>
      </c>
      <c r="B11" s="176" t="s">
        <v>160</v>
      </c>
      <c r="C11" s="172">
        <f>D11</f>
        <v>358.5</v>
      </c>
      <c r="D11" s="172">
        <f>E11</f>
        <v>358.5</v>
      </c>
      <c r="E11" s="172">
        <v>358.5</v>
      </c>
      <c r="F11" s="172">
        <v>24.48</v>
      </c>
      <c r="G11" s="156"/>
      <c r="H11" s="157"/>
      <c r="I11" s="157"/>
      <c r="J11" s="157"/>
      <c r="K11" s="157"/>
      <c r="L11" s="157"/>
      <c r="M11" s="157"/>
      <c r="N11" s="156"/>
      <c r="O11" s="156"/>
    </row>
    <row r="12" spans="1:15" ht="24.75" customHeight="1">
      <c r="A12" s="156"/>
      <c r="B12" s="156"/>
      <c r="C12" s="156"/>
      <c r="D12" s="156"/>
      <c r="E12" s="156"/>
      <c r="F12" s="156"/>
      <c r="G12" s="156"/>
      <c r="H12" s="157"/>
      <c r="I12" s="157"/>
      <c r="J12" s="157"/>
      <c r="K12" s="157"/>
      <c r="L12" s="157"/>
      <c r="M12" s="157"/>
      <c r="N12" s="156"/>
      <c r="O12" s="156"/>
    </row>
    <row r="13" spans="2:16" ht="12.75" customHeight="1">
      <c r="B13" s="149"/>
      <c r="C13" s="149"/>
      <c r="D13" s="149"/>
      <c r="E13" s="149"/>
      <c r="F13" s="149"/>
      <c r="G13" s="149"/>
      <c r="H13" s="149"/>
      <c r="I13" s="149"/>
      <c r="N13" s="149"/>
      <c r="O13" s="149"/>
      <c r="P13" s="149"/>
    </row>
    <row r="14" spans="2:16" ht="12.75" customHeight="1">
      <c r="B14" s="149"/>
      <c r="C14" s="149"/>
      <c r="D14" s="149"/>
      <c r="E14" s="149"/>
      <c r="F14" s="149"/>
      <c r="G14" s="149"/>
      <c r="H14" s="149"/>
      <c r="N14" s="149"/>
      <c r="O14" s="149"/>
      <c r="P14" s="149"/>
    </row>
    <row r="15" spans="4:16" ht="12.75" customHeight="1">
      <c r="D15" s="149"/>
      <c r="E15" s="149"/>
      <c r="F15" s="149"/>
      <c r="N15" s="149"/>
      <c r="O15" s="149"/>
      <c r="P15" s="149"/>
    </row>
    <row r="16" spans="4:16" ht="12.75" customHeight="1">
      <c r="D16" s="149"/>
      <c r="E16" s="149"/>
      <c r="F16" s="149"/>
      <c r="G16" s="149"/>
      <c r="L16" s="149"/>
      <c r="N16" s="149"/>
      <c r="O16" s="149"/>
      <c r="P16" s="149"/>
    </row>
    <row r="17" spans="7:16" ht="12.75" customHeight="1">
      <c r="G17" s="149"/>
      <c r="M17" s="149"/>
      <c r="N17" s="149"/>
      <c r="O17" s="149"/>
      <c r="P17" s="149"/>
    </row>
    <row r="18" spans="13:16" ht="12.75" customHeight="1">
      <c r="M18" s="149"/>
      <c r="N18" s="149"/>
      <c r="O18" s="149"/>
      <c r="P18" s="149"/>
    </row>
    <row r="19" spans="13:15" ht="12.75" customHeight="1">
      <c r="M19" s="149"/>
      <c r="O19" s="149"/>
    </row>
    <row r="20" spans="13:15" ht="12.75" customHeight="1">
      <c r="M20" s="149"/>
      <c r="N20" s="149"/>
      <c r="O20" s="149"/>
    </row>
    <row r="21" spans="14:15" ht="12.75" customHeight="1">
      <c r="N21" s="149"/>
      <c r="O21" s="14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7868055555555555" right="0.5902777777777778" top="0.7909722222222222" bottom="0.7909722222222222" header="0.5" footer="0.5"/>
  <pageSetup fitToHeight="1000" fitToWidth="1" horizontalDpi="600" verticalDpi="6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L9" sqref="L9"/>
    </sheetView>
  </sheetViews>
  <sheetFormatPr defaultColWidth="9.16015625" defaultRowHeight="12.75" customHeight="1"/>
  <cols>
    <col min="1" max="1" width="12.5" style="0" customWidth="1"/>
    <col min="2" max="2" width="26" style="0" customWidth="1"/>
    <col min="3" max="3" width="13.5" style="0" customWidth="1"/>
    <col min="4" max="4" width="12.33203125" style="0" customWidth="1"/>
    <col min="5" max="5" width="15.83203125" style="0" customWidth="1"/>
    <col min="6" max="6" width="18" style="0" customWidth="1"/>
    <col min="7" max="7" width="15.83203125" style="0" customWidth="1"/>
    <col min="8" max="8" width="11.16015625" style="0" customWidth="1"/>
    <col min="9" max="10" width="14.33203125" style="0" customWidth="1"/>
    <col min="11" max="11" width="9.16015625" style="0" customWidth="1"/>
    <col min="12" max="12" width="10" style="0" customWidth="1"/>
    <col min="13" max="13" width="11" style="0" customWidth="1"/>
    <col min="14" max="14" width="13.33203125" style="0" customWidth="1"/>
  </cols>
  <sheetData>
    <row r="1" spans="1:3" ht="29.25" customHeight="1">
      <c r="A1" s="149" t="s">
        <v>15</v>
      </c>
      <c r="B1" s="149"/>
      <c r="C1" s="149"/>
    </row>
    <row r="2" spans="1:14" ht="35.25" customHeight="1">
      <c r="A2" s="245" t="s">
        <v>16</v>
      </c>
      <c r="B2" s="245"/>
      <c r="C2" s="245"/>
      <c r="D2" s="245"/>
      <c r="E2" s="245"/>
      <c r="F2" s="245"/>
      <c r="G2" s="245"/>
      <c r="H2" s="245"/>
      <c r="I2" s="245"/>
      <c r="J2" s="245"/>
      <c r="K2" s="245"/>
      <c r="L2" s="245"/>
      <c r="M2" s="245"/>
      <c r="N2" s="158"/>
    </row>
    <row r="3" ht="21.75" customHeight="1">
      <c r="M3" s="159" t="s">
        <v>50</v>
      </c>
    </row>
    <row r="4" spans="1:13" ht="33.75" customHeight="1">
      <c r="A4" s="132" t="s">
        <v>141</v>
      </c>
      <c r="B4" s="132" t="s">
        <v>142</v>
      </c>
      <c r="C4" s="132" t="s">
        <v>143</v>
      </c>
      <c r="D4" s="132" t="s">
        <v>144</v>
      </c>
      <c r="E4" s="132"/>
      <c r="F4" s="132"/>
      <c r="G4" s="132"/>
      <c r="H4" s="132"/>
      <c r="I4" s="132"/>
      <c r="J4" s="132"/>
      <c r="K4" s="132"/>
      <c r="L4" s="132"/>
      <c r="M4" s="132"/>
    </row>
    <row r="5" spans="1:13" ht="30" customHeight="1">
      <c r="A5" s="132"/>
      <c r="B5" s="132"/>
      <c r="C5" s="132"/>
      <c r="D5" s="137" t="s">
        <v>145</v>
      </c>
      <c r="E5" s="137" t="s">
        <v>161</v>
      </c>
      <c r="F5" s="137"/>
      <c r="G5" s="137" t="s">
        <v>147</v>
      </c>
      <c r="H5" s="137" t="s">
        <v>149</v>
      </c>
      <c r="I5" s="137" t="s">
        <v>150</v>
      </c>
      <c r="J5" s="137" t="s">
        <v>151</v>
      </c>
      <c r="K5" s="137" t="s">
        <v>134</v>
      </c>
      <c r="L5" s="137" t="s">
        <v>153</v>
      </c>
      <c r="M5" s="137" t="s">
        <v>136</v>
      </c>
    </row>
    <row r="6" spans="1:13" ht="40.5" customHeight="1">
      <c r="A6" s="132"/>
      <c r="B6" s="132"/>
      <c r="C6" s="132"/>
      <c r="D6" s="137"/>
      <c r="E6" s="137" t="s">
        <v>154</v>
      </c>
      <c r="F6" s="137" t="s">
        <v>162</v>
      </c>
      <c r="G6" s="137"/>
      <c r="H6" s="137"/>
      <c r="I6" s="137"/>
      <c r="J6" s="137"/>
      <c r="K6" s="137"/>
      <c r="L6" s="137"/>
      <c r="M6" s="137"/>
    </row>
    <row r="7" spans="1:13" ht="24.75" customHeight="1">
      <c r="A7" s="154"/>
      <c r="B7" s="154" t="s">
        <v>156</v>
      </c>
      <c r="C7" s="154">
        <f>C8+C9+C10+C11</f>
        <v>4185.08</v>
      </c>
      <c r="D7" s="154">
        <f>C7</f>
        <v>4185.08</v>
      </c>
      <c r="E7" s="154">
        <f>D7</f>
        <v>4185.08</v>
      </c>
      <c r="F7" s="154">
        <v>1675.7</v>
      </c>
      <c r="G7" s="154"/>
      <c r="H7" s="154"/>
      <c r="I7" s="154"/>
      <c r="J7" s="154"/>
      <c r="K7" s="154"/>
      <c r="L7" s="154"/>
      <c r="M7" s="154"/>
    </row>
    <row r="8" spans="1:13" ht="24.75" customHeight="1">
      <c r="A8" s="172">
        <v>502001</v>
      </c>
      <c r="B8" s="172" t="s">
        <v>157</v>
      </c>
      <c r="C8" s="172">
        <f aca="true" t="shared" si="0" ref="C8:C11">D8</f>
        <v>2598.82</v>
      </c>
      <c r="D8" s="172">
        <f aca="true" t="shared" si="1" ref="D8:D11">E8</f>
        <v>2598.82</v>
      </c>
      <c r="E8" s="172">
        <v>2598.82</v>
      </c>
      <c r="F8" s="172">
        <v>1651.22</v>
      </c>
      <c r="G8" s="156"/>
      <c r="H8" s="156"/>
      <c r="I8" s="156"/>
      <c r="J8" s="156"/>
      <c r="K8" s="156"/>
      <c r="L8" s="156"/>
      <c r="M8" s="156"/>
    </row>
    <row r="9" spans="1:13" ht="24.75" customHeight="1">
      <c r="A9" s="172">
        <v>502002</v>
      </c>
      <c r="B9" s="172" t="s">
        <v>158</v>
      </c>
      <c r="C9" s="172">
        <f t="shared" si="0"/>
        <v>524.52</v>
      </c>
      <c r="D9" s="172">
        <f t="shared" si="1"/>
        <v>524.52</v>
      </c>
      <c r="E9" s="172">
        <v>524.52</v>
      </c>
      <c r="F9" s="172">
        <v>0</v>
      </c>
      <c r="G9" s="156"/>
      <c r="H9" s="156"/>
      <c r="I9" s="156"/>
      <c r="J9" s="156"/>
      <c r="K9" s="156"/>
      <c r="L9" s="156"/>
      <c r="M9" s="156"/>
    </row>
    <row r="10" spans="1:13" ht="24.75" customHeight="1">
      <c r="A10" s="172">
        <v>502004</v>
      </c>
      <c r="B10" s="172" t="s">
        <v>159</v>
      </c>
      <c r="C10" s="172">
        <f t="shared" si="0"/>
        <v>703.24</v>
      </c>
      <c r="D10" s="172">
        <f t="shared" si="1"/>
        <v>703.24</v>
      </c>
      <c r="E10" s="172">
        <v>703.24</v>
      </c>
      <c r="F10" s="172">
        <v>0</v>
      </c>
      <c r="G10" s="156"/>
      <c r="H10" s="156"/>
      <c r="I10" s="156"/>
      <c r="J10" s="156"/>
      <c r="K10" s="156"/>
      <c r="L10" s="156"/>
      <c r="M10" s="156"/>
    </row>
    <row r="11" spans="1:13" ht="24.75" customHeight="1">
      <c r="A11" s="172">
        <v>502005</v>
      </c>
      <c r="B11" s="176" t="s">
        <v>160</v>
      </c>
      <c r="C11" s="172">
        <f t="shared" si="0"/>
        <v>358.5</v>
      </c>
      <c r="D11" s="172">
        <f t="shared" si="1"/>
        <v>358.5</v>
      </c>
      <c r="E11" s="172">
        <v>358.5</v>
      </c>
      <c r="F11" s="172">
        <v>24.48</v>
      </c>
      <c r="G11" s="156"/>
      <c r="H11" s="156"/>
      <c r="I11" s="157"/>
      <c r="J11" s="156"/>
      <c r="K11" s="156"/>
      <c r="L11" s="156"/>
      <c r="M11" s="156"/>
    </row>
    <row r="12" spans="1:13" ht="24.75" customHeight="1">
      <c r="A12" s="156"/>
      <c r="B12" s="156"/>
      <c r="C12" s="156"/>
      <c r="D12" s="156"/>
      <c r="E12" s="156"/>
      <c r="F12" s="156"/>
      <c r="G12" s="156"/>
      <c r="H12" s="157"/>
      <c r="I12" s="157"/>
      <c r="J12" s="156"/>
      <c r="K12" s="156"/>
      <c r="L12" s="156"/>
      <c r="M12" s="156"/>
    </row>
    <row r="13" spans="2:14" ht="12.75" customHeight="1">
      <c r="B13" s="149"/>
      <c r="C13" s="149"/>
      <c r="D13" s="149"/>
      <c r="E13" s="149"/>
      <c r="F13" s="149"/>
      <c r="G13" s="149"/>
      <c r="H13" s="149"/>
      <c r="I13" s="149"/>
      <c r="J13" s="149"/>
      <c r="K13" s="149"/>
      <c r="L13" s="149"/>
      <c r="M13" s="149"/>
      <c r="N13" s="149"/>
    </row>
    <row r="14" spans="2:14" ht="12.75" customHeight="1">
      <c r="B14" s="149"/>
      <c r="C14" s="149"/>
      <c r="D14" s="149"/>
      <c r="E14" s="149"/>
      <c r="F14" s="149"/>
      <c r="G14" s="149"/>
      <c r="H14" s="149"/>
      <c r="J14" s="149"/>
      <c r="K14" s="149"/>
      <c r="L14" s="149"/>
      <c r="N14" s="149"/>
    </row>
    <row r="15" spans="4:14" ht="12.75" customHeight="1">
      <c r="D15" s="149"/>
      <c r="E15" s="149"/>
      <c r="F15" s="149"/>
      <c r="J15" s="149"/>
      <c r="K15" s="149"/>
      <c r="L15" s="149"/>
      <c r="N15" s="149"/>
    </row>
    <row r="16" spans="4:14" ht="12.75" customHeight="1">
      <c r="D16" s="149"/>
      <c r="E16" s="149"/>
      <c r="F16" s="149"/>
      <c r="G16" s="149"/>
      <c r="J16" s="149"/>
      <c r="K16" s="149"/>
      <c r="L16" s="149"/>
      <c r="N16" s="149"/>
    </row>
    <row r="17" spans="7:12" ht="12.75" customHeight="1">
      <c r="G17" s="149"/>
      <c r="J17" s="149"/>
      <c r="K17" s="149"/>
      <c r="L17" s="14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7868055555555555" right="0.5902777777777778" top="0.7909722222222222" bottom="0.7909722222222222" header="0.5" footer="0.5"/>
  <pageSetup fitToHeight="1000" fitToWidth="1" horizontalDpi="600" verticalDpi="600" orientation="landscape" paperSize="9" scale="88"/>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K10" sqref="K10"/>
    </sheetView>
  </sheetViews>
  <sheetFormatPr defaultColWidth="9.16015625" defaultRowHeight="12.75" customHeight="1"/>
  <cols>
    <col min="1" max="1" width="37.33203125" style="0" customWidth="1"/>
    <col min="2" max="2" width="11.33203125" style="0" customWidth="1"/>
    <col min="3" max="3" width="30.66015625" style="0" customWidth="1"/>
    <col min="4" max="4" width="13" style="0" customWidth="1"/>
    <col min="5" max="5" width="33.16015625" style="0" customWidth="1"/>
    <col min="6" max="6" width="14" style="0" customWidth="1"/>
    <col min="7" max="7" width="33.16015625" style="0" customWidth="1"/>
    <col min="8" max="8" width="15.5" style="0" customWidth="1"/>
  </cols>
  <sheetData>
    <row r="1" spans="1:6" ht="15" customHeight="1">
      <c r="A1" s="179" t="s">
        <v>17</v>
      </c>
      <c r="B1" s="180"/>
      <c r="C1" s="180"/>
      <c r="D1" s="180"/>
      <c r="E1" s="180"/>
      <c r="F1" s="181"/>
    </row>
    <row r="2" spans="1:8" ht="18" customHeight="1">
      <c r="A2" s="232" t="s">
        <v>18</v>
      </c>
      <c r="B2" s="232"/>
      <c r="C2" s="232"/>
      <c r="D2" s="232"/>
      <c r="E2" s="232"/>
      <c r="F2" s="232"/>
      <c r="G2" s="232"/>
      <c r="H2" s="232"/>
    </row>
    <row r="3" spans="1:8" ht="15" customHeight="1">
      <c r="A3" s="184"/>
      <c r="B3" s="184"/>
      <c r="C3" s="185"/>
      <c r="D3" s="185"/>
      <c r="E3" s="186"/>
      <c r="F3" s="187"/>
      <c r="H3" s="187" t="s">
        <v>50</v>
      </c>
    </row>
    <row r="4" spans="1:8" ht="15" customHeight="1">
      <c r="A4" s="188">
        <v>15</v>
      </c>
      <c r="B4" s="188"/>
      <c r="C4" s="188" t="s">
        <v>52</v>
      </c>
      <c r="D4" s="188"/>
      <c r="E4" s="188"/>
      <c r="F4" s="188"/>
      <c r="G4" s="190"/>
      <c r="H4" s="191"/>
    </row>
    <row r="5" spans="1:8" ht="15" customHeight="1">
      <c r="A5" s="188" t="s">
        <v>53</v>
      </c>
      <c r="B5" s="188" t="s">
        <v>54</v>
      </c>
      <c r="C5" s="188" t="s">
        <v>55</v>
      </c>
      <c r="D5" s="192" t="s">
        <v>54</v>
      </c>
      <c r="E5" s="188" t="s">
        <v>163</v>
      </c>
      <c r="F5" s="188" t="s">
        <v>54</v>
      </c>
      <c r="G5" s="188" t="s">
        <v>57</v>
      </c>
      <c r="H5" s="188" t="s">
        <v>54</v>
      </c>
    </row>
    <row r="6" spans="1:8" ht="15" customHeight="1">
      <c r="A6" s="233" t="s">
        <v>164</v>
      </c>
      <c r="B6" s="196">
        <v>4185.08</v>
      </c>
      <c r="C6" s="233" t="s">
        <v>164</v>
      </c>
      <c r="D6" s="196">
        <f>SUM(D7:D34)</f>
        <v>4185.08</v>
      </c>
      <c r="E6" s="200" t="s">
        <v>164</v>
      </c>
      <c r="F6" s="196">
        <f>SUM(F7,F12,F23,F24,F25)</f>
        <v>4185.08</v>
      </c>
      <c r="G6" s="200" t="s">
        <v>58</v>
      </c>
      <c r="H6" s="157">
        <f>H7+H8+H15+H11+H21</f>
        <v>4185.08</v>
      </c>
    </row>
    <row r="7" spans="1:8" ht="15" customHeight="1">
      <c r="A7" s="193" t="s">
        <v>165</v>
      </c>
      <c r="B7" s="196">
        <v>4185.08</v>
      </c>
      <c r="C7" s="198" t="s">
        <v>60</v>
      </c>
      <c r="D7" s="196"/>
      <c r="E7" s="200" t="s">
        <v>61</v>
      </c>
      <c r="F7" s="196">
        <v>2509.38</v>
      </c>
      <c r="G7" s="198" t="s">
        <v>62</v>
      </c>
      <c r="H7" s="157">
        <v>205.48</v>
      </c>
    </row>
    <row r="8" spans="1:8" ht="15" customHeight="1">
      <c r="A8" s="234" t="s">
        <v>166</v>
      </c>
      <c r="B8" s="196">
        <v>1675.7</v>
      </c>
      <c r="C8" s="198" t="s">
        <v>64</v>
      </c>
      <c r="D8" s="196"/>
      <c r="E8" s="200" t="s">
        <v>65</v>
      </c>
      <c r="F8" s="196">
        <v>2266.86</v>
      </c>
      <c r="G8" s="198" t="s">
        <v>66</v>
      </c>
      <c r="H8" s="156">
        <v>53.24</v>
      </c>
    </row>
    <row r="9" spans="1:8" ht="15" customHeight="1">
      <c r="A9" s="193" t="s">
        <v>167</v>
      </c>
      <c r="B9" s="196"/>
      <c r="C9" s="198" t="s">
        <v>68</v>
      </c>
      <c r="D9" s="196"/>
      <c r="E9" s="200" t="s">
        <v>69</v>
      </c>
      <c r="F9" s="196">
        <v>167.4</v>
      </c>
      <c r="G9" s="198" t="s">
        <v>70</v>
      </c>
      <c r="H9" s="157"/>
    </row>
    <row r="10" spans="1:8" ht="15" customHeight="1">
      <c r="A10" s="193" t="s">
        <v>168</v>
      </c>
      <c r="B10" s="196"/>
      <c r="C10" s="198" t="s">
        <v>72</v>
      </c>
      <c r="D10" s="196"/>
      <c r="E10" s="200" t="s">
        <v>73</v>
      </c>
      <c r="F10" s="196">
        <v>75.12</v>
      </c>
      <c r="G10" s="198" t="s">
        <v>74</v>
      </c>
      <c r="H10" s="157"/>
    </row>
    <row r="11" spans="1:8" ht="15" customHeight="1">
      <c r="A11" s="193"/>
      <c r="B11" s="196"/>
      <c r="C11" s="198" t="s">
        <v>76</v>
      </c>
      <c r="D11" s="196"/>
      <c r="E11" s="200" t="s">
        <v>77</v>
      </c>
      <c r="F11" s="196"/>
      <c r="G11" s="198" t="s">
        <v>78</v>
      </c>
      <c r="H11" s="157">
        <v>3851.24</v>
      </c>
    </row>
    <row r="12" spans="1:8" ht="15" customHeight="1">
      <c r="A12" s="193"/>
      <c r="B12" s="196"/>
      <c r="C12" s="198" t="s">
        <v>80</v>
      </c>
      <c r="D12" s="196"/>
      <c r="E12" s="200" t="s">
        <v>81</v>
      </c>
      <c r="F12" s="196">
        <v>1675.7</v>
      </c>
      <c r="G12" s="198" t="s">
        <v>82</v>
      </c>
      <c r="H12" s="157"/>
    </row>
    <row r="13" spans="1:8" ht="15" customHeight="1">
      <c r="A13" s="193"/>
      <c r="B13" s="196"/>
      <c r="C13" s="198" t="s">
        <v>84</v>
      </c>
      <c r="D13" s="196"/>
      <c r="E13" s="235" t="s">
        <v>65</v>
      </c>
      <c r="F13" s="196">
        <v>216.62</v>
      </c>
      <c r="G13" s="198" t="s">
        <v>85</v>
      </c>
      <c r="H13" s="157"/>
    </row>
    <row r="14" spans="1:8" ht="15" customHeight="1">
      <c r="A14" s="193"/>
      <c r="B14" s="196"/>
      <c r="C14" s="198" t="s">
        <v>87</v>
      </c>
      <c r="D14" s="196"/>
      <c r="E14" s="235" t="s">
        <v>69</v>
      </c>
      <c r="F14" s="196">
        <v>1459.08</v>
      </c>
      <c r="G14" s="198" t="s">
        <v>88</v>
      </c>
      <c r="H14" s="157"/>
    </row>
    <row r="15" spans="1:8" ht="15" customHeight="1">
      <c r="A15" s="236"/>
      <c r="B15" s="196"/>
      <c r="C15" s="198" t="s">
        <v>90</v>
      </c>
      <c r="D15" s="196"/>
      <c r="E15" s="235" t="s">
        <v>91</v>
      </c>
      <c r="F15" s="196"/>
      <c r="G15" s="198" t="s">
        <v>92</v>
      </c>
      <c r="H15" s="157">
        <v>75.12</v>
      </c>
    </row>
    <row r="16" spans="1:8" ht="15" customHeight="1">
      <c r="A16" s="236"/>
      <c r="B16" s="196"/>
      <c r="C16" s="198" t="s">
        <v>94</v>
      </c>
      <c r="D16" s="196"/>
      <c r="E16" s="235" t="s">
        <v>95</v>
      </c>
      <c r="F16" s="196"/>
      <c r="G16" s="198" t="s">
        <v>96</v>
      </c>
      <c r="H16" s="157"/>
    </row>
    <row r="17" spans="1:8" ht="15" customHeight="1">
      <c r="A17" s="236"/>
      <c r="B17" s="196"/>
      <c r="C17" s="198" t="s">
        <v>98</v>
      </c>
      <c r="D17" s="196"/>
      <c r="E17" s="235" t="s">
        <v>99</v>
      </c>
      <c r="F17" s="196"/>
      <c r="G17" s="198" t="s">
        <v>100</v>
      </c>
      <c r="H17" s="157"/>
    </row>
    <row r="18" spans="1:8" ht="15" customHeight="1">
      <c r="A18" s="236"/>
      <c r="B18" s="194"/>
      <c r="C18" s="198" t="s">
        <v>101</v>
      </c>
      <c r="D18" s="196"/>
      <c r="E18" s="235" t="s">
        <v>102</v>
      </c>
      <c r="F18" s="196"/>
      <c r="G18" s="198" t="s">
        <v>103</v>
      </c>
      <c r="H18" s="157"/>
    </row>
    <row r="19" spans="1:8" ht="15" customHeight="1">
      <c r="A19" s="201"/>
      <c r="B19" s="203"/>
      <c r="C19" s="198" t="s">
        <v>104</v>
      </c>
      <c r="D19" s="196">
        <v>4185.08</v>
      </c>
      <c r="E19" s="235" t="s">
        <v>105</v>
      </c>
      <c r="F19" s="196"/>
      <c r="G19" s="198" t="s">
        <v>106</v>
      </c>
      <c r="H19" s="157"/>
    </row>
    <row r="20" spans="1:8" ht="15" customHeight="1">
      <c r="A20" s="201"/>
      <c r="B20" s="194"/>
      <c r="C20" s="198" t="s">
        <v>107</v>
      </c>
      <c r="D20" s="196"/>
      <c r="E20" s="235" t="s">
        <v>108</v>
      </c>
      <c r="F20" s="196"/>
      <c r="G20" s="198" t="s">
        <v>109</v>
      </c>
      <c r="H20" s="157"/>
    </row>
    <row r="21" spans="1:8" ht="15" customHeight="1">
      <c r="A21" s="202"/>
      <c r="B21" s="194"/>
      <c r="C21" s="198" t="s">
        <v>110</v>
      </c>
      <c r="D21" s="196"/>
      <c r="E21" s="235" t="s">
        <v>111</v>
      </c>
      <c r="F21" s="196"/>
      <c r="G21" s="198" t="s">
        <v>112</v>
      </c>
      <c r="H21" s="157"/>
    </row>
    <row r="22" spans="1:8" ht="15" customHeight="1">
      <c r="A22" s="204"/>
      <c r="B22" s="194"/>
      <c r="C22" s="198" t="s">
        <v>113</v>
      </c>
      <c r="D22" s="196"/>
      <c r="E22" s="237" t="s">
        <v>114</v>
      </c>
      <c r="F22" s="196"/>
      <c r="G22" s="198"/>
      <c r="H22" s="157"/>
    </row>
    <row r="23" spans="1:8" ht="15" customHeight="1">
      <c r="A23" s="238"/>
      <c r="B23" s="194"/>
      <c r="C23" s="198" t="s">
        <v>115</v>
      </c>
      <c r="D23" s="196"/>
      <c r="E23" s="205" t="s">
        <v>116</v>
      </c>
      <c r="F23" s="196"/>
      <c r="G23" s="198"/>
      <c r="H23" s="157"/>
    </row>
    <row r="24" spans="1:8" ht="15" customHeight="1">
      <c r="A24" s="238"/>
      <c r="B24" s="194"/>
      <c r="C24" s="198" t="s">
        <v>117</v>
      </c>
      <c r="D24" s="196"/>
      <c r="E24" s="205" t="s">
        <v>118</v>
      </c>
      <c r="F24" s="196"/>
      <c r="G24" s="157"/>
      <c r="H24" s="157"/>
    </row>
    <row r="25" spans="1:8" ht="15" customHeight="1">
      <c r="A25" s="238"/>
      <c r="B25" s="194"/>
      <c r="C25" s="198" t="s">
        <v>119</v>
      </c>
      <c r="D25" s="196"/>
      <c r="E25" s="205" t="s">
        <v>120</v>
      </c>
      <c r="F25" s="196"/>
      <c r="G25" s="156"/>
      <c r="H25" s="157"/>
    </row>
    <row r="26" spans="1:8" ht="15" customHeight="1">
      <c r="A26" s="238"/>
      <c r="B26" s="194"/>
      <c r="C26" s="198" t="s">
        <v>121</v>
      </c>
      <c r="D26" s="196"/>
      <c r="E26" s="200"/>
      <c r="F26" s="196"/>
      <c r="G26" s="156"/>
      <c r="H26" s="156"/>
    </row>
    <row r="27" spans="1:8" ht="15" customHeight="1">
      <c r="A27" s="204"/>
      <c r="B27" s="203"/>
      <c r="C27" s="198" t="s">
        <v>122</v>
      </c>
      <c r="D27" s="196"/>
      <c r="E27" s="200"/>
      <c r="F27" s="196"/>
      <c r="G27" s="156"/>
      <c r="H27" s="156"/>
    </row>
    <row r="28" spans="1:8" ht="15" customHeight="1">
      <c r="A28" s="238"/>
      <c r="B28" s="194"/>
      <c r="C28" s="198" t="s">
        <v>123</v>
      </c>
      <c r="D28" s="196"/>
      <c r="E28" s="200"/>
      <c r="F28" s="196"/>
      <c r="G28" s="156"/>
      <c r="H28" s="156"/>
    </row>
    <row r="29" spans="1:8" ht="15" customHeight="1">
      <c r="A29" s="204"/>
      <c r="B29" s="203"/>
      <c r="C29" s="198" t="s">
        <v>124</v>
      </c>
      <c r="D29" s="196"/>
      <c r="E29" s="200"/>
      <c r="F29" s="196"/>
      <c r="G29" s="156"/>
      <c r="H29" s="156"/>
    </row>
    <row r="30" spans="1:8" ht="15" customHeight="1">
      <c r="A30" s="204"/>
      <c r="B30" s="194"/>
      <c r="C30" s="198" t="s">
        <v>125</v>
      </c>
      <c r="D30" s="196"/>
      <c r="E30" s="200"/>
      <c r="F30" s="196"/>
      <c r="G30" s="156"/>
      <c r="H30" s="157"/>
    </row>
    <row r="31" spans="1:8" ht="15" customHeight="1">
      <c r="A31" s="204"/>
      <c r="B31" s="194"/>
      <c r="C31" s="198" t="s">
        <v>126</v>
      </c>
      <c r="D31" s="196"/>
      <c r="E31" s="200"/>
      <c r="F31" s="196"/>
      <c r="G31" s="156"/>
      <c r="H31" s="157"/>
    </row>
    <row r="32" spans="1:8" ht="15" customHeight="1">
      <c r="A32" s="204"/>
      <c r="B32" s="194"/>
      <c r="C32" s="198" t="s">
        <v>127</v>
      </c>
      <c r="D32" s="196"/>
      <c r="E32" s="200"/>
      <c r="F32" s="196"/>
      <c r="G32" s="156"/>
      <c r="H32" s="157"/>
    </row>
    <row r="33" spans="1:8" ht="15" customHeight="1">
      <c r="A33" s="204"/>
      <c r="B33" s="194"/>
      <c r="C33" s="198" t="s">
        <v>128</v>
      </c>
      <c r="D33" s="196"/>
      <c r="E33" s="200"/>
      <c r="F33" s="196"/>
      <c r="G33" s="156"/>
      <c r="H33" s="156"/>
    </row>
    <row r="34" spans="1:8" ht="15" customHeight="1">
      <c r="A34" s="202"/>
      <c r="B34" s="194"/>
      <c r="C34" s="198" t="s">
        <v>129</v>
      </c>
      <c r="D34" s="196"/>
      <c r="E34" s="200"/>
      <c r="F34" s="196"/>
      <c r="G34" s="156"/>
      <c r="H34" s="157"/>
    </row>
    <row r="35" spans="1:8" ht="15" customHeight="1">
      <c r="A35" s="204"/>
      <c r="B35" s="194"/>
      <c r="C35" s="195"/>
      <c r="D35" s="206"/>
      <c r="E35" s="193"/>
      <c r="F35" s="207"/>
      <c r="G35" s="157"/>
      <c r="H35" s="157"/>
    </row>
    <row r="36" spans="1:8" ht="15" customHeight="1">
      <c r="A36" s="192" t="s">
        <v>130</v>
      </c>
      <c r="B36" s="203">
        <f aca="true" t="shared" si="0" ref="B36:F36">SUM(B6)</f>
        <v>4185.08</v>
      </c>
      <c r="C36" s="192" t="s">
        <v>131</v>
      </c>
      <c r="D36" s="206">
        <f t="shared" si="0"/>
        <v>4185.08</v>
      </c>
      <c r="E36" s="192" t="s">
        <v>131</v>
      </c>
      <c r="F36" s="207">
        <f t="shared" si="0"/>
        <v>4185.08</v>
      </c>
      <c r="G36" s="192" t="s">
        <v>131</v>
      </c>
      <c r="H36" s="157">
        <v>4185.08</v>
      </c>
    </row>
    <row r="37" spans="1:8" ht="15" customHeight="1">
      <c r="A37" s="198" t="s">
        <v>136</v>
      </c>
      <c r="B37" s="194"/>
      <c r="C37" s="236" t="s">
        <v>133</v>
      </c>
      <c r="D37" s="206">
        <f>SUM(B41)-SUM(D36)</f>
        <v>0</v>
      </c>
      <c r="E37" s="236" t="s">
        <v>133</v>
      </c>
      <c r="F37" s="207">
        <f>D37</f>
        <v>0</v>
      </c>
      <c r="G37" s="236" t="s">
        <v>133</v>
      </c>
      <c r="H37" s="157"/>
    </row>
    <row r="38" spans="1:8" ht="15" customHeight="1">
      <c r="A38" s="198" t="s">
        <v>137</v>
      </c>
      <c r="B38" s="194"/>
      <c r="C38" s="201"/>
      <c r="D38" s="196"/>
      <c r="E38" s="201"/>
      <c r="F38" s="196"/>
      <c r="G38" s="201"/>
      <c r="H38" s="157"/>
    </row>
    <row r="39" spans="1:8" ht="15" customHeight="1">
      <c r="A39" s="198" t="s">
        <v>169</v>
      </c>
      <c r="B39" s="194"/>
      <c r="C39" s="239"/>
      <c r="D39" s="240"/>
      <c r="E39" s="204"/>
      <c r="F39" s="206"/>
      <c r="G39" s="204"/>
      <c r="H39" s="157"/>
    </row>
    <row r="40" spans="1:8" ht="15" customHeight="1">
      <c r="A40" s="204"/>
      <c r="B40" s="194"/>
      <c r="C40" s="202"/>
      <c r="D40" s="240"/>
      <c r="E40" s="202"/>
      <c r="F40" s="240"/>
      <c r="G40" s="202"/>
      <c r="H40" s="157"/>
    </row>
    <row r="41" spans="1:8" ht="15" customHeight="1">
      <c r="A41" s="188" t="s">
        <v>139</v>
      </c>
      <c r="B41" s="203">
        <f aca="true" t="shared" si="1" ref="B41:F41">SUM(B36,B37)</f>
        <v>4185.08</v>
      </c>
      <c r="C41" s="241" t="s">
        <v>140</v>
      </c>
      <c r="D41" s="240">
        <f t="shared" si="1"/>
        <v>4185.08</v>
      </c>
      <c r="E41" s="188" t="s">
        <v>140</v>
      </c>
      <c r="F41" s="196">
        <f t="shared" si="1"/>
        <v>4185.08</v>
      </c>
      <c r="G41" s="188" t="s">
        <v>140</v>
      </c>
      <c r="H41" s="157">
        <v>4185.08</v>
      </c>
    </row>
    <row r="42" spans="4:8" ht="12.75" customHeight="1">
      <c r="D42" s="208"/>
      <c r="F42" s="208"/>
      <c r="G42" s="242"/>
      <c r="H42" s="168"/>
    </row>
    <row r="43" spans="4:8" ht="12.75" customHeight="1">
      <c r="D43" s="208"/>
      <c r="F43" s="208"/>
      <c r="G43" s="243"/>
      <c r="H43" s="168"/>
    </row>
    <row r="44" spans="4:8" ht="12.75" customHeight="1">
      <c r="D44" s="208"/>
      <c r="F44" s="208"/>
      <c r="G44" s="242"/>
      <c r="H44" s="168"/>
    </row>
    <row r="45" spans="4:8" ht="12.75" customHeight="1">
      <c r="D45" s="208"/>
      <c r="F45" s="208"/>
      <c r="G45" s="244"/>
      <c r="H45" s="168"/>
    </row>
    <row r="46" spans="4:6" ht="12.75" customHeight="1">
      <c r="D46" s="208"/>
      <c r="F46" s="208"/>
    </row>
    <row r="47" spans="4:6" ht="12.75" customHeight="1">
      <c r="D47" s="208"/>
      <c r="F47" s="208"/>
    </row>
    <row r="48" spans="4:6" ht="12.75" customHeight="1">
      <c r="D48" s="208"/>
      <c r="F48" s="208"/>
    </row>
    <row r="49" spans="4:6" ht="12.75" customHeight="1">
      <c r="D49" s="208"/>
      <c r="F49" s="208"/>
    </row>
    <row r="50" spans="4:6" ht="12.75" customHeight="1">
      <c r="D50" s="208"/>
      <c r="F50" s="208"/>
    </row>
    <row r="51" spans="4:6" ht="12.75" customHeight="1">
      <c r="D51" s="208"/>
      <c r="F51" s="208"/>
    </row>
    <row r="52" spans="4:6" ht="12.75" customHeight="1">
      <c r="D52" s="208"/>
      <c r="F52" s="208"/>
    </row>
    <row r="53" spans="4:6" ht="12.75" customHeight="1">
      <c r="D53" s="208"/>
      <c r="F53" s="208"/>
    </row>
    <row r="54" spans="4:6" ht="12.75" customHeight="1">
      <c r="D54" s="208"/>
      <c r="F54" s="208"/>
    </row>
    <row r="55" ht="12.75" customHeight="1">
      <c r="F55" s="208"/>
    </row>
    <row r="56" ht="12.75" customHeight="1">
      <c r="F56" s="208"/>
    </row>
    <row r="57" ht="12.75" customHeight="1">
      <c r="F57" s="208"/>
    </row>
    <row r="58" ht="12.75" customHeight="1">
      <c r="F58" s="208"/>
    </row>
    <row r="59" ht="12.75" customHeight="1">
      <c r="F59" s="208"/>
    </row>
    <row r="60" ht="12.75" customHeight="1">
      <c r="F60" s="208"/>
    </row>
  </sheetData>
  <sheetProtection/>
  <mergeCells count="4">
    <mergeCell ref="A2:H2"/>
    <mergeCell ref="A3:B3"/>
    <mergeCell ref="A4:B4"/>
    <mergeCell ref="C4:F4"/>
  </mergeCells>
  <printOptions horizontalCentered="1"/>
  <pageMargins left="0.7513888888888889" right="0.7513888888888889" top="0.3972222222222222" bottom="0.2125" header="0" footer="0"/>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zoomScale="130" zoomScaleNormal="130" workbookViewId="0" topLeftCell="A1">
      <selection activeCell="F23" sqref="F23"/>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149" t="s">
        <v>19</v>
      </c>
    </row>
    <row r="2" spans="1:7" ht="28.5" customHeight="1">
      <c r="A2" s="150" t="s">
        <v>20</v>
      </c>
      <c r="B2" s="150"/>
      <c r="C2" s="150"/>
      <c r="D2" s="150"/>
      <c r="E2" s="150"/>
      <c r="F2" s="150"/>
      <c r="G2" s="150"/>
    </row>
    <row r="3" ht="22.5" customHeight="1">
      <c r="G3" s="159" t="s">
        <v>50</v>
      </c>
    </row>
    <row r="4" spans="1:7" ht="22.5" customHeight="1">
      <c r="A4" s="152" t="s">
        <v>170</v>
      </c>
      <c r="B4" s="152" t="s">
        <v>171</v>
      </c>
      <c r="C4" s="152" t="s">
        <v>145</v>
      </c>
      <c r="D4" s="152" t="s">
        <v>172</v>
      </c>
      <c r="E4" s="152" t="s">
        <v>173</v>
      </c>
      <c r="F4" s="152" t="s">
        <v>174</v>
      </c>
      <c r="G4" s="152" t="s">
        <v>175</v>
      </c>
    </row>
    <row r="5" spans="1:7" ht="15.75" customHeight="1">
      <c r="A5" s="224">
        <v>213</v>
      </c>
      <c r="B5" s="224" t="s">
        <v>176</v>
      </c>
      <c r="C5" s="154">
        <f>D5+E5+F5</f>
        <v>4185.08</v>
      </c>
      <c r="D5" s="154">
        <v>2341.98</v>
      </c>
      <c r="E5" s="154">
        <v>167.4</v>
      </c>
      <c r="F5" s="154">
        <v>1675.7</v>
      </c>
      <c r="G5" s="154"/>
    </row>
    <row r="6" spans="1:7" ht="12.75" customHeight="1">
      <c r="A6" s="224">
        <v>21301</v>
      </c>
      <c r="B6" s="224" t="s">
        <v>177</v>
      </c>
      <c r="C6" s="224">
        <v>4185.08</v>
      </c>
      <c r="D6" s="224">
        <v>2341.98</v>
      </c>
      <c r="E6" s="224">
        <v>167.4</v>
      </c>
      <c r="F6" s="224">
        <v>1675.7</v>
      </c>
      <c r="G6" s="156"/>
    </row>
    <row r="7" spans="1:7" ht="12.75" customHeight="1">
      <c r="A7" s="224">
        <v>2130101</v>
      </c>
      <c r="B7" s="224" t="s">
        <v>178</v>
      </c>
      <c r="C7" s="224">
        <v>205.48</v>
      </c>
      <c r="D7" s="224">
        <v>152.24</v>
      </c>
      <c r="E7" s="224">
        <v>53.24</v>
      </c>
      <c r="F7" s="224"/>
      <c r="G7" s="156"/>
    </row>
    <row r="8" spans="1:7" ht="12.75" customHeight="1">
      <c r="A8" s="224">
        <v>2130104</v>
      </c>
      <c r="B8" s="224" t="s">
        <v>179</v>
      </c>
      <c r="C8" s="224">
        <v>2609.6</v>
      </c>
      <c r="D8" s="224">
        <v>2189.74</v>
      </c>
      <c r="E8" s="224">
        <v>114.16</v>
      </c>
      <c r="F8" s="224">
        <v>305.7</v>
      </c>
      <c r="G8" s="156"/>
    </row>
    <row r="9" spans="1:7" ht="12.75" customHeight="1">
      <c r="A9" s="224">
        <v>2130108</v>
      </c>
      <c r="B9" s="224" t="s">
        <v>180</v>
      </c>
      <c r="C9" s="224">
        <v>170</v>
      </c>
      <c r="D9" s="224"/>
      <c r="E9" s="224"/>
      <c r="F9" s="224">
        <v>170</v>
      </c>
      <c r="G9" s="156"/>
    </row>
    <row r="10" spans="1:7" ht="12.75" customHeight="1">
      <c r="A10" s="224">
        <v>2130122</v>
      </c>
      <c r="B10" s="224" t="s">
        <v>181</v>
      </c>
      <c r="C10" s="224">
        <v>100</v>
      </c>
      <c r="D10" s="224"/>
      <c r="E10" s="224"/>
      <c r="F10" s="224">
        <v>100</v>
      </c>
      <c r="G10" s="156"/>
    </row>
    <row r="11" spans="1:7" ht="12.75" customHeight="1">
      <c r="A11" s="224">
        <v>2130126</v>
      </c>
      <c r="B11" s="224" t="s">
        <v>182</v>
      </c>
      <c r="C11" s="224">
        <v>150</v>
      </c>
      <c r="D11" s="224"/>
      <c r="E11" s="224"/>
      <c r="F11" s="224">
        <v>150</v>
      </c>
      <c r="G11" s="156"/>
    </row>
    <row r="12" spans="1:7" ht="12.75" customHeight="1">
      <c r="A12" s="224">
        <v>2130199</v>
      </c>
      <c r="B12" s="224" t="s">
        <v>183</v>
      </c>
      <c r="C12" s="224">
        <v>950</v>
      </c>
      <c r="D12" s="224"/>
      <c r="E12" s="224"/>
      <c r="F12" s="224">
        <v>950</v>
      </c>
      <c r="G12" s="156"/>
    </row>
    <row r="13" spans="1:3" ht="12.75" customHeight="1">
      <c r="A13" s="149"/>
      <c r="C13" s="149"/>
    </row>
    <row r="14" spans="1:2" ht="12.75" customHeight="1">
      <c r="A14" s="149"/>
      <c r="B14" s="149"/>
    </row>
    <row r="15" ht="12.75" customHeight="1">
      <c r="B15" s="149"/>
    </row>
    <row r="16" ht="12.75" customHeight="1">
      <c r="B16" s="149"/>
    </row>
    <row r="17" ht="12.75" customHeight="1">
      <c r="B17" s="149"/>
    </row>
    <row r="18" ht="12.75" customHeight="1">
      <c r="B18" s="14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dimension ref="A1:I56"/>
  <sheetViews>
    <sheetView showGridLines="0" showZeros="0" workbookViewId="0" topLeftCell="A1">
      <selection activeCell="M19" sqref="M19"/>
    </sheetView>
  </sheetViews>
  <sheetFormatPr defaultColWidth="9.16015625" defaultRowHeight="12.75" customHeight="1"/>
  <cols>
    <col min="1" max="1" width="12" style="0" customWidth="1"/>
    <col min="2" max="2" width="26.83203125" style="0" customWidth="1"/>
    <col min="3" max="3" width="12.5" style="0" customWidth="1"/>
    <col min="4" max="4" width="22.16015625" style="0" customWidth="1"/>
    <col min="5" max="5" width="19.16015625" style="0" customWidth="1"/>
    <col min="6" max="6" width="19" style="0" customWidth="1"/>
    <col min="7" max="7" width="15.66015625" style="0" customWidth="1"/>
    <col min="8" max="8" width="14" style="0" customWidth="1"/>
    <col min="9" max="9" width="15.33203125" style="0" customWidth="1"/>
  </cols>
  <sheetData>
    <row r="1" ht="21" customHeight="1">
      <c r="A1" s="149" t="s">
        <v>21</v>
      </c>
    </row>
    <row r="2" spans="1:9" ht="15.75" customHeight="1">
      <c r="A2" s="150" t="s">
        <v>22</v>
      </c>
      <c r="B2" s="150"/>
      <c r="C2" s="150"/>
      <c r="D2" s="150"/>
      <c r="E2" s="150"/>
      <c r="F2" s="150"/>
      <c r="G2" s="150"/>
      <c r="H2" s="150"/>
      <c r="I2" s="150"/>
    </row>
    <row r="3" ht="9.75" customHeight="1">
      <c r="I3" s="159" t="s">
        <v>50</v>
      </c>
    </row>
    <row r="4" spans="1:9" ht="24" customHeight="1">
      <c r="A4" s="212" t="s">
        <v>184</v>
      </c>
      <c r="B4" s="212" t="s">
        <v>185</v>
      </c>
      <c r="C4" s="212" t="s">
        <v>186</v>
      </c>
      <c r="D4" s="212" t="s">
        <v>187</v>
      </c>
      <c r="E4" s="212" t="s">
        <v>145</v>
      </c>
      <c r="F4" s="212" t="s">
        <v>172</v>
      </c>
      <c r="G4" s="212" t="s">
        <v>173</v>
      </c>
      <c r="H4" s="212" t="s">
        <v>174</v>
      </c>
      <c r="I4" s="212" t="s">
        <v>175</v>
      </c>
    </row>
    <row r="5" spans="1:9" ht="12.75" customHeight="1">
      <c r="A5" s="209" t="s">
        <v>145</v>
      </c>
      <c r="B5" s="210"/>
      <c r="C5" s="210"/>
      <c r="D5" s="211"/>
      <c r="E5" s="212">
        <v>4185.08</v>
      </c>
      <c r="F5" s="212">
        <v>2341.98</v>
      </c>
      <c r="G5" s="212">
        <v>167.4</v>
      </c>
      <c r="H5" s="212">
        <v>1675.7</v>
      </c>
      <c r="I5" s="227"/>
    </row>
    <row r="6" spans="1:9" ht="12.75" customHeight="1">
      <c r="A6" s="213">
        <v>301</v>
      </c>
      <c r="B6" s="213" t="s">
        <v>188</v>
      </c>
      <c r="C6" s="214"/>
      <c r="D6" s="214"/>
      <c r="E6" s="214">
        <f>F6+G6+H6</f>
        <v>2483.48</v>
      </c>
      <c r="F6" s="214">
        <v>2266.86</v>
      </c>
      <c r="G6" s="214"/>
      <c r="H6" s="214">
        <v>216.62</v>
      </c>
      <c r="I6" s="228"/>
    </row>
    <row r="7" spans="1:9" ht="12.75" customHeight="1">
      <c r="A7" s="213">
        <v>30101</v>
      </c>
      <c r="B7" s="213" t="s">
        <v>189</v>
      </c>
      <c r="C7" s="216">
        <v>50101</v>
      </c>
      <c r="D7" s="216" t="s">
        <v>190</v>
      </c>
      <c r="E7" s="214">
        <v>46.45</v>
      </c>
      <c r="F7" s="216">
        <v>46.45</v>
      </c>
      <c r="G7" s="216"/>
      <c r="H7" s="216"/>
      <c r="I7" s="229"/>
    </row>
    <row r="8" spans="1:9" ht="12.75" customHeight="1">
      <c r="A8" s="217">
        <v>30101</v>
      </c>
      <c r="B8" s="217" t="s">
        <v>189</v>
      </c>
      <c r="C8" s="218">
        <v>50501</v>
      </c>
      <c r="D8" s="218" t="s">
        <v>188</v>
      </c>
      <c r="E8" s="214">
        <f>F8+G8+H8</f>
        <v>657.32</v>
      </c>
      <c r="F8" s="218">
        <v>657.32</v>
      </c>
      <c r="G8" s="218"/>
      <c r="H8" s="218"/>
      <c r="I8" s="230"/>
    </row>
    <row r="9" spans="1:9" ht="12.75" customHeight="1">
      <c r="A9" s="217">
        <v>30102</v>
      </c>
      <c r="B9" s="217" t="s">
        <v>191</v>
      </c>
      <c r="C9" s="216">
        <v>50101</v>
      </c>
      <c r="D9" s="216" t="s">
        <v>190</v>
      </c>
      <c r="E9" s="214">
        <v>4.05</v>
      </c>
      <c r="F9" s="218">
        <v>4.05</v>
      </c>
      <c r="G9" s="218"/>
      <c r="H9" s="218"/>
      <c r="I9" s="230"/>
    </row>
    <row r="10" spans="1:9" ht="12.75" customHeight="1">
      <c r="A10" s="217">
        <v>30102</v>
      </c>
      <c r="B10" s="217" t="s">
        <v>191</v>
      </c>
      <c r="C10" s="218">
        <v>50501</v>
      </c>
      <c r="D10" s="218" t="s">
        <v>188</v>
      </c>
      <c r="E10" s="214">
        <f aca="true" t="shared" si="0" ref="E10:E14">F10+G10+H10</f>
        <v>56.36</v>
      </c>
      <c r="F10" s="218">
        <v>56.36</v>
      </c>
      <c r="G10" s="218"/>
      <c r="H10" s="218"/>
      <c r="I10" s="230"/>
    </row>
    <row r="11" spans="1:9" ht="12.75" customHeight="1">
      <c r="A11" s="217">
        <v>30103</v>
      </c>
      <c r="B11" s="217" t="s">
        <v>192</v>
      </c>
      <c r="C11" s="216">
        <v>50101</v>
      </c>
      <c r="D11" s="216" t="s">
        <v>190</v>
      </c>
      <c r="E11" s="214">
        <f t="shared" si="0"/>
        <v>3.87</v>
      </c>
      <c r="F11" s="218">
        <v>3.87</v>
      </c>
      <c r="G11" s="218"/>
      <c r="H11" s="218"/>
      <c r="I11" s="230"/>
    </row>
    <row r="12" spans="1:9" ht="12.75" customHeight="1">
      <c r="A12" s="217">
        <v>30107</v>
      </c>
      <c r="B12" s="217" t="s">
        <v>193</v>
      </c>
      <c r="C12" s="216">
        <v>50101</v>
      </c>
      <c r="D12" s="216" t="s">
        <v>190</v>
      </c>
      <c r="E12" s="214">
        <v>45.49</v>
      </c>
      <c r="F12" s="218">
        <v>45.49</v>
      </c>
      <c r="G12" s="218"/>
      <c r="H12" s="218"/>
      <c r="I12" s="230"/>
    </row>
    <row r="13" spans="1:9" ht="12.75" customHeight="1">
      <c r="A13" s="217">
        <v>30107</v>
      </c>
      <c r="B13" s="217" t="s">
        <v>193</v>
      </c>
      <c r="C13" s="218">
        <v>50501</v>
      </c>
      <c r="D13" s="218" t="s">
        <v>188</v>
      </c>
      <c r="E13" s="214">
        <f t="shared" si="0"/>
        <v>731.41</v>
      </c>
      <c r="F13" s="218">
        <v>731.41</v>
      </c>
      <c r="G13" s="218"/>
      <c r="H13" s="218"/>
      <c r="I13" s="230"/>
    </row>
    <row r="14" spans="1:9" ht="12.75" customHeight="1">
      <c r="A14" s="217">
        <v>30108</v>
      </c>
      <c r="B14" s="217" t="s">
        <v>194</v>
      </c>
      <c r="C14" s="218">
        <v>50102</v>
      </c>
      <c r="D14" s="218" t="s">
        <v>195</v>
      </c>
      <c r="E14" s="214">
        <f aca="true" t="shared" si="1" ref="E14:E16">F14+G14+H14</f>
        <v>18.01</v>
      </c>
      <c r="F14" s="218">
        <v>18.01</v>
      </c>
      <c r="G14" s="218"/>
      <c r="H14" s="218"/>
      <c r="I14" s="230"/>
    </row>
    <row r="15" spans="1:9" ht="12.75" customHeight="1">
      <c r="A15" s="217">
        <v>30108</v>
      </c>
      <c r="B15" s="217" t="s">
        <v>194</v>
      </c>
      <c r="C15" s="218">
        <v>50501</v>
      </c>
      <c r="D15" s="218" t="s">
        <v>188</v>
      </c>
      <c r="E15" s="214">
        <f t="shared" si="1"/>
        <v>255.16</v>
      </c>
      <c r="F15" s="218">
        <v>255.16</v>
      </c>
      <c r="G15" s="218"/>
      <c r="H15" s="218"/>
      <c r="I15" s="230"/>
    </row>
    <row r="16" spans="1:9" ht="12.75" customHeight="1">
      <c r="A16" s="217">
        <v>30109</v>
      </c>
      <c r="B16" s="217" t="s">
        <v>196</v>
      </c>
      <c r="C16" s="218">
        <v>50102</v>
      </c>
      <c r="D16" s="218" t="s">
        <v>195</v>
      </c>
      <c r="E16" s="214">
        <f t="shared" si="1"/>
        <v>7.21</v>
      </c>
      <c r="F16" s="218">
        <v>7.21</v>
      </c>
      <c r="G16" s="218"/>
      <c r="H16" s="218"/>
      <c r="I16" s="230"/>
    </row>
    <row r="17" spans="1:9" ht="12.75" customHeight="1">
      <c r="A17" s="217">
        <v>30109</v>
      </c>
      <c r="B17" s="217" t="s">
        <v>196</v>
      </c>
      <c r="C17" s="218">
        <v>50501</v>
      </c>
      <c r="D17" s="218" t="s">
        <v>188</v>
      </c>
      <c r="E17" s="214">
        <f aca="true" t="shared" si="2" ref="E17:E20">F17+G17+H17</f>
        <v>102.07</v>
      </c>
      <c r="F17" s="218">
        <v>102.07</v>
      </c>
      <c r="G17" s="218"/>
      <c r="H17" s="218"/>
      <c r="I17" s="230"/>
    </row>
    <row r="18" spans="1:9" ht="12.75" customHeight="1">
      <c r="A18" s="217">
        <v>30110</v>
      </c>
      <c r="B18" s="217" t="s">
        <v>197</v>
      </c>
      <c r="C18" s="218">
        <v>50102</v>
      </c>
      <c r="D18" s="218" t="s">
        <v>195</v>
      </c>
      <c r="E18" s="214">
        <f t="shared" si="2"/>
        <v>6.43</v>
      </c>
      <c r="F18" s="218">
        <v>6.43</v>
      </c>
      <c r="G18" s="218"/>
      <c r="H18" s="218"/>
      <c r="I18" s="230"/>
    </row>
    <row r="19" spans="1:9" ht="12.75" customHeight="1">
      <c r="A19" s="217">
        <v>30110</v>
      </c>
      <c r="B19" s="217" t="s">
        <v>197</v>
      </c>
      <c r="C19" s="218">
        <v>50501</v>
      </c>
      <c r="D19" s="218" t="s">
        <v>188</v>
      </c>
      <c r="E19" s="214">
        <f t="shared" si="2"/>
        <v>94.89</v>
      </c>
      <c r="F19" s="218">
        <v>94.89</v>
      </c>
      <c r="G19" s="218"/>
      <c r="H19" s="218"/>
      <c r="I19" s="230"/>
    </row>
    <row r="20" spans="1:9" ht="12.75" customHeight="1">
      <c r="A20" s="217">
        <v>30111</v>
      </c>
      <c r="B20" s="217" t="s">
        <v>198</v>
      </c>
      <c r="C20" s="218">
        <v>50102</v>
      </c>
      <c r="D20" s="218" t="s">
        <v>195</v>
      </c>
      <c r="E20" s="214">
        <f t="shared" si="2"/>
        <v>2.88</v>
      </c>
      <c r="F20" s="218">
        <v>2.88</v>
      </c>
      <c r="G20" s="218"/>
      <c r="H20" s="218"/>
      <c r="I20" s="230"/>
    </row>
    <row r="21" spans="1:9" ht="12.75" customHeight="1">
      <c r="A21" s="217">
        <v>30111</v>
      </c>
      <c r="B21" s="217" t="s">
        <v>198</v>
      </c>
      <c r="C21" s="218">
        <v>50501</v>
      </c>
      <c r="D21" s="218" t="s">
        <v>188</v>
      </c>
      <c r="E21" s="214">
        <f aca="true" t="shared" si="3" ref="E21:E24">F21+G21+H21</f>
        <v>40.98</v>
      </c>
      <c r="F21" s="218">
        <v>40.98</v>
      </c>
      <c r="G21" s="218"/>
      <c r="H21" s="218"/>
      <c r="I21" s="230"/>
    </row>
    <row r="22" spans="1:9" ht="12.75" customHeight="1">
      <c r="A22" s="217">
        <v>30112</v>
      </c>
      <c r="B22" s="217" t="s">
        <v>199</v>
      </c>
      <c r="C22" s="218">
        <v>50102</v>
      </c>
      <c r="D22" s="218" t="s">
        <v>195</v>
      </c>
      <c r="E22" s="214">
        <f t="shared" si="3"/>
        <v>1.22</v>
      </c>
      <c r="F22" s="218">
        <v>1.22</v>
      </c>
      <c r="G22" s="218"/>
      <c r="H22" s="218"/>
      <c r="I22" s="230"/>
    </row>
    <row r="23" spans="1:9" ht="12.75" customHeight="1">
      <c r="A23" s="217">
        <v>30112</v>
      </c>
      <c r="B23" s="217" t="s">
        <v>199</v>
      </c>
      <c r="C23" s="218">
        <v>50501</v>
      </c>
      <c r="D23" s="218" t="s">
        <v>188</v>
      </c>
      <c r="E23" s="214">
        <f t="shared" si="3"/>
        <v>16.93</v>
      </c>
      <c r="F23" s="218">
        <v>16.93</v>
      </c>
      <c r="G23" s="218"/>
      <c r="H23" s="218"/>
      <c r="I23" s="230"/>
    </row>
    <row r="24" spans="1:9" ht="12.75" customHeight="1">
      <c r="A24" s="217">
        <v>30113</v>
      </c>
      <c r="B24" s="217" t="s">
        <v>200</v>
      </c>
      <c r="C24" s="218">
        <v>50103</v>
      </c>
      <c r="D24" s="218" t="s">
        <v>200</v>
      </c>
      <c r="E24" s="214">
        <f t="shared" si="3"/>
        <v>11.51</v>
      </c>
      <c r="F24" s="218">
        <v>11.51</v>
      </c>
      <c r="G24" s="218"/>
      <c r="H24" s="218"/>
      <c r="I24" s="230"/>
    </row>
    <row r="25" spans="1:9" ht="12.75" customHeight="1">
      <c r="A25" s="217">
        <v>30113</v>
      </c>
      <c r="B25" s="217" t="s">
        <v>200</v>
      </c>
      <c r="C25" s="218">
        <v>50501</v>
      </c>
      <c r="D25" s="218" t="s">
        <v>188</v>
      </c>
      <c r="E25" s="214">
        <f aca="true" t="shared" si="4" ref="E25:E30">F25+G25+H25</f>
        <v>164.62</v>
      </c>
      <c r="F25" s="218">
        <v>164.62</v>
      </c>
      <c r="G25" s="218"/>
      <c r="H25" s="218"/>
      <c r="I25" s="230"/>
    </row>
    <row r="26" spans="1:9" s="225" customFormat="1" ht="12.75" customHeight="1">
      <c r="A26" s="217">
        <v>30199</v>
      </c>
      <c r="B26" s="217" t="s">
        <v>201</v>
      </c>
      <c r="C26" s="219">
        <v>50599</v>
      </c>
      <c r="D26" s="220" t="s">
        <v>202</v>
      </c>
      <c r="E26" s="214">
        <f t="shared" si="4"/>
        <v>216.62</v>
      </c>
      <c r="F26" s="221"/>
      <c r="G26" s="221"/>
      <c r="H26" s="221">
        <v>216.62</v>
      </c>
      <c r="I26" s="221"/>
    </row>
    <row r="27" spans="1:9" ht="12.75" customHeight="1">
      <c r="A27" s="213">
        <v>302</v>
      </c>
      <c r="B27" s="213" t="s">
        <v>203</v>
      </c>
      <c r="C27" s="218"/>
      <c r="D27" s="218"/>
      <c r="E27" s="214">
        <f t="shared" si="4"/>
        <v>1626.48</v>
      </c>
      <c r="F27" s="218"/>
      <c r="G27" s="222">
        <v>167.4</v>
      </c>
      <c r="H27" s="218">
        <v>1459.08</v>
      </c>
      <c r="I27" s="230"/>
    </row>
    <row r="28" spans="1:9" ht="12.75" customHeight="1">
      <c r="A28" s="217">
        <v>30201</v>
      </c>
      <c r="B28" s="217" t="s">
        <v>204</v>
      </c>
      <c r="C28" s="218">
        <v>50201</v>
      </c>
      <c r="D28" s="218" t="s">
        <v>205</v>
      </c>
      <c r="E28" s="214">
        <f t="shared" si="4"/>
        <v>16.13</v>
      </c>
      <c r="F28" s="218"/>
      <c r="G28" s="218">
        <v>16.13</v>
      </c>
      <c r="H28" s="218"/>
      <c r="I28" s="230"/>
    </row>
    <row r="29" spans="1:9" ht="12.75" customHeight="1">
      <c r="A29" s="217">
        <v>30201</v>
      </c>
      <c r="B29" s="217" t="s">
        <v>204</v>
      </c>
      <c r="C29" s="218">
        <v>50502</v>
      </c>
      <c r="D29" s="218" t="s">
        <v>203</v>
      </c>
      <c r="E29" s="214">
        <f t="shared" si="4"/>
        <v>51.69</v>
      </c>
      <c r="F29" s="218"/>
      <c r="G29" s="218">
        <v>51.69</v>
      </c>
      <c r="H29" s="218"/>
      <c r="I29" s="230"/>
    </row>
    <row r="30" spans="1:9" ht="12.75" customHeight="1">
      <c r="A30" s="217">
        <v>30201</v>
      </c>
      <c r="B30" s="217" t="s">
        <v>204</v>
      </c>
      <c r="C30" s="218">
        <v>50502</v>
      </c>
      <c r="D30" s="218" t="s">
        <v>203</v>
      </c>
      <c r="E30" s="214">
        <f t="shared" si="4"/>
        <v>45.6</v>
      </c>
      <c r="F30" s="218"/>
      <c r="G30" s="218"/>
      <c r="H30" s="218">
        <v>45.6</v>
      </c>
      <c r="I30" s="230"/>
    </row>
    <row r="31" spans="1:9" s="226" customFormat="1" ht="12.75" customHeight="1">
      <c r="A31" s="217">
        <v>30202</v>
      </c>
      <c r="B31" s="217" t="s">
        <v>206</v>
      </c>
      <c r="C31" s="218">
        <v>50201</v>
      </c>
      <c r="D31" s="218" t="s">
        <v>205</v>
      </c>
      <c r="E31" s="214">
        <f aca="true" t="shared" si="5" ref="E30:E36">F31+G31+H31</f>
        <v>0.5</v>
      </c>
      <c r="F31" s="218"/>
      <c r="G31" s="218">
        <v>0.5</v>
      </c>
      <c r="H31" s="218"/>
      <c r="I31" s="230"/>
    </row>
    <row r="32" spans="1:9" s="226" customFormat="1" ht="12.75" customHeight="1">
      <c r="A32" s="217">
        <v>30202</v>
      </c>
      <c r="B32" s="217" t="s">
        <v>206</v>
      </c>
      <c r="C32" s="218">
        <v>50502</v>
      </c>
      <c r="D32" s="218" t="s">
        <v>203</v>
      </c>
      <c r="E32" s="214">
        <f t="shared" si="5"/>
        <v>5.2</v>
      </c>
      <c r="F32" s="218"/>
      <c r="G32" s="218">
        <v>5.2</v>
      </c>
      <c r="H32" s="218"/>
      <c r="I32" s="230"/>
    </row>
    <row r="33" spans="1:9" s="226" customFormat="1" ht="12.75" customHeight="1">
      <c r="A33" s="217">
        <v>30204</v>
      </c>
      <c r="B33" s="217" t="s">
        <v>207</v>
      </c>
      <c r="C33" s="218">
        <v>50201</v>
      </c>
      <c r="D33" s="218" t="s">
        <v>205</v>
      </c>
      <c r="E33" s="214">
        <f t="shared" si="5"/>
        <v>0.5</v>
      </c>
      <c r="F33" s="218"/>
      <c r="G33" s="218">
        <v>0.5</v>
      </c>
      <c r="H33" s="218"/>
      <c r="I33" s="231"/>
    </row>
    <row r="34" spans="1:9" s="226" customFormat="1" ht="12.75" customHeight="1">
      <c r="A34" s="217">
        <v>30204</v>
      </c>
      <c r="B34" s="217" t="s">
        <v>207</v>
      </c>
      <c r="C34" s="218">
        <v>50502</v>
      </c>
      <c r="D34" s="218" t="s">
        <v>203</v>
      </c>
      <c r="E34" s="214">
        <f t="shared" si="5"/>
        <v>0.5</v>
      </c>
      <c r="F34" s="218"/>
      <c r="G34" s="218">
        <v>0.5</v>
      </c>
      <c r="H34" s="218"/>
      <c r="I34" s="231"/>
    </row>
    <row r="35" spans="1:9" s="226" customFormat="1" ht="12.75" customHeight="1">
      <c r="A35" s="217">
        <v>30205</v>
      </c>
      <c r="B35" s="217" t="s">
        <v>208</v>
      </c>
      <c r="C35" s="218">
        <v>50201</v>
      </c>
      <c r="D35" s="218" t="s">
        <v>205</v>
      </c>
      <c r="E35" s="214">
        <f t="shared" si="5"/>
        <v>0.5</v>
      </c>
      <c r="F35" s="218"/>
      <c r="G35" s="218">
        <v>0.5</v>
      </c>
      <c r="H35" s="218"/>
      <c r="I35" s="218"/>
    </row>
    <row r="36" spans="1:9" s="226" customFormat="1" ht="12.75" customHeight="1">
      <c r="A36" s="217">
        <v>30205</v>
      </c>
      <c r="B36" s="217" t="s">
        <v>208</v>
      </c>
      <c r="C36" s="218">
        <v>50502</v>
      </c>
      <c r="D36" s="218" t="s">
        <v>203</v>
      </c>
      <c r="E36" s="214">
        <f t="shared" si="5"/>
        <v>4.5</v>
      </c>
      <c r="F36" s="218"/>
      <c r="G36" s="218">
        <v>4.5</v>
      </c>
      <c r="H36" s="218"/>
      <c r="I36" s="218"/>
    </row>
    <row r="37" spans="1:9" s="226" customFormat="1" ht="12.75" customHeight="1">
      <c r="A37" s="217">
        <v>30206</v>
      </c>
      <c r="B37" s="217" t="s">
        <v>209</v>
      </c>
      <c r="C37" s="218">
        <v>50502</v>
      </c>
      <c r="D37" s="218" t="s">
        <v>203</v>
      </c>
      <c r="E37" s="214">
        <f aca="true" t="shared" si="6" ref="E37:E48">F37+G37+H37</f>
        <v>14.5</v>
      </c>
      <c r="F37" s="218"/>
      <c r="G37" s="218">
        <v>14.5</v>
      </c>
      <c r="H37" s="218"/>
      <c r="I37" s="218"/>
    </row>
    <row r="38" spans="1:9" s="226" customFormat="1" ht="12.75" customHeight="1">
      <c r="A38" s="217">
        <v>30207</v>
      </c>
      <c r="B38" s="217" t="s">
        <v>210</v>
      </c>
      <c r="C38" s="218">
        <v>50201</v>
      </c>
      <c r="D38" s="218" t="s">
        <v>205</v>
      </c>
      <c r="E38" s="214">
        <f t="shared" si="6"/>
        <v>0.5</v>
      </c>
      <c r="F38" s="218"/>
      <c r="G38" s="218">
        <v>0.5</v>
      </c>
      <c r="H38" s="218"/>
      <c r="I38" s="218"/>
    </row>
    <row r="39" spans="1:9" s="226" customFormat="1" ht="12.75" customHeight="1">
      <c r="A39" s="217">
        <v>30207</v>
      </c>
      <c r="B39" s="217" t="s">
        <v>210</v>
      </c>
      <c r="C39" s="218">
        <v>50502</v>
      </c>
      <c r="D39" s="218" t="s">
        <v>203</v>
      </c>
      <c r="E39" s="214">
        <f t="shared" si="6"/>
        <v>3</v>
      </c>
      <c r="F39" s="218"/>
      <c r="G39" s="218">
        <v>3</v>
      </c>
      <c r="H39" s="218"/>
      <c r="I39" s="218"/>
    </row>
    <row r="40" spans="1:9" s="226" customFormat="1" ht="12.75" customHeight="1">
      <c r="A40" s="217">
        <v>30211</v>
      </c>
      <c r="B40" s="217" t="s">
        <v>211</v>
      </c>
      <c r="C40" s="218">
        <v>50201</v>
      </c>
      <c r="D40" s="218" t="s">
        <v>205</v>
      </c>
      <c r="E40" s="214">
        <f t="shared" si="6"/>
        <v>8</v>
      </c>
      <c r="F40" s="218"/>
      <c r="G40" s="218">
        <v>8</v>
      </c>
      <c r="H40" s="218"/>
      <c r="I40" s="218"/>
    </row>
    <row r="41" spans="1:9" s="226" customFormat="1" ht="12.75" customHeight="1">
      <c r="A41" s="217">
        <v>30211</v>
      </c>
      <c r="B41" s="217" t="s">
        <v>211</v>
      </c>
      <c r="C41" s="218">
        <v>50502</v>
      </c>
      <c r="D41" s="218" t="s">
        <v>203</v>
      </c>
      <c r="E41" s="214">
        <f t="shared" si="6"/>
        <v>9.4</v>
      </c>
      <c r="F41" s="218"/>
      <c r="G41" s="218">
        <v>9.4</v>
      </c>
      <c r="H41" s="218"/>
      <c r="I41" s="218"/>
    </row>
    <row r="42" spans="1:9" s="226" customFormat="1" ht="12.75" customHeight="1">
      <c r="A42" s="217">
        <v>30213</v>
      </c>
      <c r="B42" s="217" t="s">
        <v>212</v>
      </c>
      <c r="C42" s="218">
        <v>50599</v>
      </c>
      <c r="D42" s="218" t="s">
        <v>202</v>
      </c>
      <c r="E42" s="214">
        <f t="shared" si="6"/>
        <v>150</v>
      </c>
      <c r="F42" s="218"/>
      <c r="G42" s="218"/>
      <c r="H42" s="218">
        <v>150</v>
      </c>
      <c r="I42" s="218"/>
    </row>
    <row r="43" spans="1:9" s="226" customFormat="1" ht="12.75" customHeight="1">
      <c r="A43" s="217">
        <v>30215</v>
      </c>
      <c r="B43" s="217" t="s">
        <v>213</v>
      </c>
      <c r="C43" s="218">
        <v>50202</v>
      </c>
      <c r="D43" s="218" t="s">
        <v>213</v>
      </c>
      <c r="E43" s="214">
        <f t="shared" si="6"/>
        <v>1</v>
      </c>
      <c r="F43" s="223"/>
      <c r="G43" s="223">
        <v>1</v>
      </c>
      <c r="H43" s="223"/>
      <c r="I43" s="223"/>
    </row>
    <row r="44" spans="1:9" s="226" customFormat="1" ht="12.75" customHeight="1">
      <c r="A44" s="217">
        <v>30216</v>
      </c>
      <c r="B44" s="217" t="s">
        <v>214</v>
      </c>
      <c r="C44" s="218">
        <v>50203</v>
      </c>
      <c r="D44" s="218" t="s">
        <v>214</v>
      </c>
      <c r="E44" s="214">
        <f t="shared" si="6"/>
        <v>1</v>
      </c>
      <c r="F44" s="223"/>
      <c r="G44" s="223">
        <v>1</v>
      </c>
      <c r="H44" s="223"/>
      <c r="I44" s="223"/>
    </row>
    <row r="45" spans="1:9" s="226" customFormat="1" ht="12.75" customHeight="1">
      <c r="A45" s="217">
        <v>30226</v>
      </c>
      <c r="B45" s="217" t="s">
        <v>215</v>
      </c>
      <c r="C45" s="218">
        <v>50205</v>
      </c>
      <c r="D45" s="218" t="s">
        <v>216</v>
      </c>
      <c r="E45" s="214">
        <f t="shared" si="6"/>
        <v>0.5</v>
      </c>
      <c r="F45" s="223"/>
      <c r="G45" s="223">
        <v>0.5</v>
      </c>
      <c r="H45" s="223"/>
      <c r="I45" s="223"/>
    </row>
    <row r="46" spans="1:9" s="226" customFormat="1" ht="12.75" customHeight="1">
      <c r="A46" s="217">
        <v>30228</v>
      </c>
      <c r="B46" s="217" t="s">
        <v>217</v>
      </c>
      <c r="C46" s="218">
        <v>50201</v>
      </c>
      <c r="D46" s="218" t="s">
        <v>205</v>
      </c>
      <c r="E46" s="214">
        <f t="shared" si="6"/>
        <v>0.57</v>
      </c>
      <c r="F46" s="223"/>
      <c r="G46" s="223">
        <v>0.57</v>
      </c>
      <c r="H46" s="223"/>
      <c r="I46" s="223"/>
    </row>
    <row r="47" spans="1:9" s="226" customFormat="1" ht="12.75" customHeight="1">
      <c r="A47" s="217">
        <v>30228</v>
      </c>
      <c r="B47" s="217" t="s">
        <v>217</v>
      </c>
      <c r="C47" s="218">
        <v>50502</v>
      </c>
      <c r="D47" s="218" t="s">
        <v>203</v>
      </c>
      <c r="E47" s="214">
        <f t="shared" si="6"/>
        <v>7.97</v>
      </c>
      <c r="F47" s="223"/>
      <c r="G47" s="223">
        <v>7.97</v>
      </c>
      <c r="H47" s="223"/>
      <c r="I47" s="223"/>
    </row>
    <row r="48" spans="1:9" s="226" customFormat="1" ht="12.75" customHeight="1">
      <c r="A48" s="217">
        <v>30231</v>
      </c>
      <c r="B48" s="217" t="s">
        <v>218</v>
      </c>
      <c r="C48" s="218">
        <v>50502</v>
      </c>
      <c r="D48" s="218" t="s">
        <v>203</v>
      </c>
      <c r="E48" s="214">
        <f t="shared" si="6"/>
        <v>13</v>
      </c>
      <c r="F48" s="223"/>
      <c r="G48" s="223">
        <v>13</v>
      </c>
      <c r="H48" s="223"/>
      <c r="I48" s="223"/>
    </row>
    <row r="49" spans="1:9" s="226" customFormat="1" ht="12.75" customHeight="1">
      <c r="A49" s="217">
        <v>30239</v>
      </c>
      <c r="B49" s="217" t="s">
        <v>219</v>
      </c>
      <c r="C49" s="218">
        <v>50599</v>
      </c>
      <c r="D49" s="218" t="s">
        <v>202</v>
      </c>
      <c r="E49" s="214">
        <v>1</v>
      </c>
      <c r="F49" s="223"/>
      <c r="G49" s="223">
        <v>1</v>
      </c>
      <c r="H49" s="223"/>
      <c r="I49" s="223"/>
    </row>
    <row r="50" spans="1:9" s="226" customFormat="1" ht="12.75" customHeight="1">
      <c r="A50" s="217">
        <v>30239</v>
      </c>
      <c r="B50" s="217" t="s">
        <v>219</v>
      </c>
      <c r="C50" s="218">
        <v>50201</v>
      </c>
      <c r="D50" s="218" t="s">
        <v>205</v>
      </c>
      <c r="E50" s="214">
        <f>F50+G50+H50</f>
        <v>24.04</v>
      </c>
      <c r="F50" s="223"/>
      <c r="G50" s="218">
        <v>24.04</v>
      </c>
      <c r="H50" s="218"/>
      <c r="I50" s="218"/>
    </row>
    <row r="51" spans="1:9" s="226" customFormat="1" ht="12.75" customHeight="1">
      <c r="A51" s="217">
        <v>30299</v>
      </c>
      <c r="B51" s="217" t="s">
        <v>220</v>
      </c>
      <c r="C51" s="218">
        <v>50502</v>
      </c>
      <c r="D51" s="218" t="s">
        <v>203</v>
      </c>
      <c r="E51" s="214">
        <f aca="true" t="shared" si="7" ref="E50:E56">F51+G51+H51</f>
        <v>1266.88</v>
      </c>
      <c r="F51" s="223"/>
      <c r="G51" s="223">
        <v>3.4</v>
      </c>
      <c r="H51" s="223">
        <v>1263.48</v>
      </c>
      <c r="I51" s="223"/>
    </row>
    <row r="52" spans="1:9" s="226" customFormat="1" ht="12.75" customHeight="1">
      <c r="A52" s="213">
        <v>303</v>
      </c>
      <c r="B52" s="213" t="s">
        <v>221</v>
      </c>
      <c r="C52" s="223"/>
      <c r="D52" s="223"/>
      <c r="E52" s="214">
        <f t="shared" si="7"/>
        <v>75.12</v>
      </c>
      <c r="F52" s="223">
        <v>75.12</v>
      </c>
      <c r="G52" s="223"/>
      <c r="H52" s="223"/>
      <c r="I52" s="223"/>
    </row>
    <row r="53" spans="1:9" s="226" customFormat="1" ht="12.75" customHeight="1">
      <c r="A53" s="217">
        <v>30305</v>
      </c>
      <c r="B53" s="217" t="s">
        <v>222</v>
      </c>
      <c r="C53" s="223">
        <v>50901</v>
      </c>
      <c r="D53" s="223" t="s">
        <v>223</v>
      </c>
      <c r="E53" s="214">
        <f t="shared" si="7"/>
        <v>1.35</v>
      </c>
      <c r="F53" s="223">
        <v>1.35</v>
      </c>
      <c r="G53" s="223"/>
      <c r="H53" s="223"/>
      <c r="I53" s="223"/>
    </row>
    <row r="54" spans="1:9" s="226" customFormat="1" ht="12.75" customHeight="1">
      <c r="A54" s="217">
        <v>30305</v>
      </c>
      <c r="B54" s="217" t="s">
        <v>222</v>
      </c>
      <c r="C54" s="218">
        <v>50599</v>
      </c>
      <c r="D54" s="218" t="s">
        <v>202</v>
      </c>
      <c r="E54" s="214">
        <f t="shared" si="7"/>
        <v>14.13</v>
      </c>
      <c r="F54" s="223">
        <v>14.13</v>
      </c>
      <c r="G54" s="223"/>
      <c r="H54" s="223"/>
      <c r="I54" s="223"/>
    </row>
    <row r="55" spans="1:9" s="226" customFormat="1" ht="12.75" customHeight="1">
      <c r="A55" s="217">
        <v>30399</v>
      </c>
      <c r="B55" s="217" t="s">
        <v>224</v>
      </c>
      <c r="C55" s="223">
        <v>50999</v>
      </c>
      <c r="D55" s="223" t="s">
        <v>224</v>
      </c>
      <c r="E55" s="214">
        <f t="shared" si="7"/>
        <v>3.77</v>
      </c>
      <c r="F55" s="223">
        <v>3.77</v>
      </c>
      <c r="G55" s="223"/>
      <c r="H55" s="223"/>
      <c r="I55" s="223"/>
    </row>
    <row r="56" spans="1:9" s="226" customFormat="1" ht="12.75" customHeight="1">
      <c r="A56" s="217">
        <v>30399</v>
      </c>
      <c r="B56" s="217" t="s">
        <v>224</v>
      </c>
      <c r="C56" s="218">
        <v>50599</v>
      </c>
      <c r="D56" s="218" t="s">
        <v>202</v>
      </c>
      <c r="E56" s="214">
        <f t="shared" si="7"/>
        <v>55.87</v>
      </c>
      <c r="F56" s="223">
        <v>55.87</v>
      </c>
      <c r="G56" s="223"/>
      <c r="H56" s="223"/>
      <c r="I56" s="223"/>
    </row>
    <row r="66" ht="19.5" customHeight="1"/>
  </sheetData>
  <sheetProtection/>
  <mergeCells count="1">
    <mergeCell ref="A5:D5"/>
  </mergeCells>
  <printOptions horizontalCentered="1"/>
  <pageMargins left="0.5902777777777778" right="0.5902777777777778" top="0.66875" bottom="0.5902777777777778" header="0.5" footer="0.3145833333333333"/>
  <pageSetup fitToHeight="1000"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M8" sqref="M8"/>
    </sheetView>
  </sheetViews>
  <sheetFormatPr defaultColWidth="9.16015625" defaultRowHeight="12.75" customHeight="1"/>
  <cols>
    <col min="1" max="6" width="21.33203125" style="0" customWidth="1"/>
  </cols>
  <sheetData>
    <row r="1" ht="30" customHeight="1">
      <c r="A1" s="149" t="s">
        <v>23</v>
      </c>
    </row>
    <row r="2" spans="1:6" ht="28.5" customHeight="1">
      <c r="A2" s="150" t="s">
        <v>24</v>
      </c>
      <c r="B2" s="150"/>
      <c r="C2" s="150"/>
      <c r="D2" s="150"/>
      <c r="E2" s="150"/>
      <c r="F2" s="150"/>
    </row>
    <row r="3" ht="22.5" customHeight="1">
      <c r="F3" s="159" t="s">
        <v>50</v>
      </c>
    </row>
    <row r="4" spans="1:6" ht="22.5" customHeight="1">
      <c r="A4" s="152" t="s">
        <v>170</v>
      </c>
      <c r="B4" s="152" t="s">
        <v>171</v>
      </c>
      <c r="C4" s="152" t="s">
        <v>145</v>
      </c>
      <c r="D4" s="152" t="s">
        <v>172</v>
      </c>
      <c r="E4" s="152" t="s">
        <v>173</v>
      </c>
      <c r="F4" s="152" t="s">
        <v>175</v>
      </c>
    </row>
    <row r="5" spans="1:6" ht="15.75" customHeight="1">
      <c r="A5" s="224">
        <v>213</v>
      </c>
      <c r="B5" s="224" t="s">
        <v>176</v>
      </c>
      <c r="C5" s="154">
        <v>2509.38</v>
      </c>
      <c r="D5" s="154">
        <f>D6</f>
        <v>2341.9799999999996</v>
      </c>
      <c r="E5" s="154">
        <f>E6</f>
        <v>167.4</v>
      </c>
      <c r="F5" s="154"/>
    </row>
    <row r="6" spans="1:6" ht="12.75" customHeight="1">
      <c r="A6" s="224">
        <v>21301</v>
      </c>
      <c r="B6" s="224" t="s">
        <v>177</v>
      </c>
      <c r="C6" s="224">
        <v>2509.38</v>
      </c>
      <c r="D6" s="224">
        <f>D7+D8</f>
        <v>2341.9799999999996</v>
      </c>
      <c r="E6" s="224">
        <f>E8+E7</f>
        <v>167.4</v>
      </c>
      <c r="F6" s="156"/>
    </row>
    <row r="7" spans="1:6" ht="12.75" customHeight="1">
      <c r="A7" s="224">
        <v>2130101</v>
      </c>
      <c r="B7" s="224" t="s">
        <v>178</v>
      </c>
      <c r="C7" s="224">
        <v>205.48</v>
      </c>
      <c r="D7" s="224">
        <v>152.24</v>
      </c>
      <c r="E7" s="224">
        <v>53.24</v>
      </c>
      <c r="F7" s="156"/>
    </row>
    <row r="8" spans="1:6" ht="12.75" customHeight="1">
      <c r="A8" s="224">
        <v>2130104</v>
      </c>
      <c r="B8" s="224" t="s">
        <v>179</v>
      </c>
      <c r="C8" s="224">
        <v>2303.9</v>
      </c>
      <c r="D8" s="224">
        <v>2189.74</v>
      </c>
      <c r="E8" s="224">
        <v>114.16</v>
      </c>
      <c r="F8" s="156"/>
    </row>
    <row r="9" spans="1:6" ht="12.75" customHeight="1">
      <c r="A9" s="156"/>
      <c r="B9" s="156"/>
      <c r="C9" s="156"/>
      <c r="D9" s="156"/>
      <c r="E9" s="156"/>
      <c r="F9" s="156"/>
    </row>
    <row r="10" spans="1:6" ht="12.75" customHeight="1">
      <c r="A10" s="156"/>
      <c r="B10" s="156"/>
      <c r="C10" s="156"/>
      <c r="D10" s="156"/>
      <c r="E10" s="156"/>
      <c r="F10" s="156"/>
    </row>
    <row r="11" spans="1:6" ht="12.75" customHeight="1">
      <c r="A11" s="156"/>
      <c r="B11" s="156"/>
      <c r="C11" s="156"/>
      <c r="D11" s="157"/>
      <c r="E11" s="156"/>
      <c r="F11" s="156"/>
    </row>
    <row r="12" spans="1:6" ht="12.75" customHeight="1">
      <c r="A12" s="156"/>
      <c r="B12" s="156"/>
      <c r="C12" s="156"/>
      <c r="D12" s="156"/>
      <c r="E12" s="156"/>
      <c r="F12" s="156"/>
    </row>
    <row r="13" spans="1:6" ht="12.75" customHeight="1">
      <c r="A13" s="156"/>
      <c r="B13" s="157"/>
      <c r="C13" s="156"/>
      <c r="D13" s="157"/>
      <c r="E13" s="157"/>
      <c r="F13" s="157"/>
    </row>
    <row r="14" spans="1:3" ht="12.75" customHeight="1">
      <c r="A14" s="149"/>
      <c r="C14" s="149"/>
    </row>
    <row r="15" spans="1:2" ht="12.75" customHeight="1">
      <c r="A15" s="149"/>
      <c r="B15" s="149"/>
    </row>
    <row r="16" ht="12.75" customHeight="1">
      <c r="B16" s="149"/>
    </row>
    <row r="17" ht="12.75" customHeight="1">
      <c r="B17" s="149"/>
    </row>
    <row r="18" ht="12.75" customHeight="1">
      <c r="B18" s="149"/>
    </row>
    <row r="19" ht="12.75" customHeight="1">
      <c r="B19" s="14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魏彩艳</cp:lastModifiedBy>
  <dcterms:created xsi:type="dcterms:W3CDTF">2018-01-09T01:56:11Z</dcterms:created>
  <dcterms:modified xsi:type="dcterms:W3CDTF">2019-03-29T07:08:31Z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